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tringali\Desktop\NAVIGATOR\"/>
    </mc:Choice>
  </mc:AlternateContent>
  <bookViews>
    <workbookView xWindow="-120" yWindow="-120" windowWidth="21840" windowHeight="13140"/>
  </bookViews>
  <sheets>
    <sheet name="Riepilogo" sheetId="1" r:id="rId1"/>
  </sheets>
  <definedNames>
    <definedName name="_xlnm.Print_Titles" localSheetId="0">Riepilogo!$2:$2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G108" i="1" l="1"/>
  <c r="E108" i="1"/>
  <c r="D108" i="1"/>
  <c r="F108" i="1" s="1"/>
  <c r="C108" i="1"/>
  <c r="B108" i="1"/>
  <c r="I107" i="1"/>
  <c r="K107" i="1" s="1"/>
  <c r="F107" i="1"/>
  <c r="I106" i="1"/>
  <c r="J106" i="1" s="1"/>
  <c r="F106" i="1"/>
  <c r="I105" i="1"/>
  <c r="K105" i="1" s="1"/>
  <c r="F105" i="1"/>
  <c r="K104" i="1"/>
  <c r="I104" i="1"/>
  <c r="J104" i="1" s="1"/>
  <c r="F104" i="1"/>
  <c r="I103" i="1"/>
  <c r="J103" i="1" s="1"/>
  <c r="F103" i="1"/>
  <c r="I102" i="1"/>
  <c r="J102" i="1" s="1"/>
  <c r="F102" i="1"/>
  <c r="I101" i="1"/>
  <c r="J101" i="1" s="1"/>
  <c r="F101" i="1"/>
  <c r="I100" i="1"/>
  <c r="K100" i="1" s="1"/>
  <c r="F100" i="1"/>
  <c r="I99" i="1"/>
  <c r="K99" i="1" s="1"/>
  <c r="F99" i="1"/>
  <c r="I98" i="1"/>
  <c r="J98" i="1" s="1"/>
  <c r="F98" i="1"/>
  <c r="I97" i="1"/>
  <c r="K97" i="1" s="1"/>
  <c r="F97" i="1"/>
  <c r="I96" i="1"/>
  <c r="J96" i="1" s="1"/>
  <c r="F96" i="1"/>
  <c r="I95" i="1"/>
  <c r="J95" i="1" s="1"/>
  <c r="F95" i="1"/>
  <c r="I94" i="1"/>
  <c r="J94" i="1" s="1"/>
  <c r="F94" i="1"/>
  <c r="I93" i="1"/>
  <c r="J93" i="1" s="1"/>
  <c r="F93" i="1"/>
  <c r="I92" i="1"/>
  <c r="K92" i="1" s="1"/>
  <c r="F92" i="1"/>
  <c r="I91" i="1"/>
  <c r="K91" i="1" s="1"/>
  <c r="F91" i="1"/>
  <c r="I90" i="1"/>
  <c r="J90" i="1" s="1"/>
  <c r="F90" i="1"/>
  <c r="I89" i="1"/>
  <c r="K89" i="1" s="1"/>
  <c r="F89" i="1"/>
  <c r="I88" i="1"/>
  <c r="J88" i="1" s="1"/>
  <c r="F88" i="1"/>
  <c r="I87" i="1"/>
  <c r="J87" i="1" s="1"/>
  <c r="F87" i="1"/>
  <c r="I86" i="1"/>
  <c r="J86" i="1" s="1"/>
  <c r="F86" i="1"/>
  <c r="I85" i="1"/>
  <c r="J85" i="1" s="1"/>
  <c r="F85" i="1"/>
  <c r="I84" i="1"/>
  <c r="K84" i="1" s="1"/>
  <c r="F84" i="1"/>
  <c r="I83" i="1"/>
  <c r="K83" i="1" s="1"/>
  <c r="F83" i="1"/>
  <c r="I82" i="1"/>
  <c r="J82" i="1" s="1"/>
  <c r="F82" i="1"/>
  <c r="I81" i="1"/>
  <c r="K81" i="1" s="1"/>
  <c r="F81" i="1"/>
  <c r="I80" i="1"/>
  <c r="J80" i="1" s="1"/>
  <c r="F80" i="1"/>
  <c r="I79" i="1"/>
  <c r="J79" i="1" s="1"/>
  <c r="F79" i="1"/>
  <c r="I78" i="1"/>
  <c r="J78" i="1" s="1"/>
  <c r="F78" i="1"/>
  <c r="I77" i="1"/>
  <c r="K77" i="1" s="1"/>
  <c r="F77" i="1"/>
  <c r="I76" i="1"/>
  <c r="K76" i="1" s="1"/>
  <c r="F76" i="1"/>
  <c r="I75" i="1"/>
  <c r="K75" i="1" s="1"/>
  <c r="F75" i="1"/>
  <c r="I74" i="1"/>
  <c r="J74" i="1" s="1"/>
  <c r="F74" i="1"/>
  <c r="I73" i="1"/>
  <c r="K73" i="1" s="1"/>
  <c r="F73" i="1"/>
  <c r="I72" i="1"/>
  <c r="J72" i="1" s="1"/>
  <c r="F72" i="1"/>
  <c r="I71" i="1"/>
  <c r="J71" i="1" s="1"/>
  <c r="F71" i="1"/>
  <c r="I70" i="1"/>
  <c r="J70" i="1" s="1"/>
  <c r="F70" i="1"/>
  <c r="I69" i="1"/>
  <c r="J69" i="1" s="1"/>
  <c r="F69" i="1"/>
  <c r="I68" i="1"/>
  <c r="K68" i="1" s="1"/>
  <c r="F68" i="1"/>
  <c r="I67" i="1"/>
  <c r="K67" i="1" s="1"/>
  <c r="F67" i="1"/>
  <c r="I66" i="1"/>
  <c r="J66" i="1" s="1"/>
  <c r="F66" i="1"/>
  <c r="I65" i="1"/>
  <c r="K65" i="1" s="1"/>
  <c r="F65" i="1"/>
  <c r="I64" i="1"/>
  <c r="J64" i="1" s="1"/>
  <c r="F64" i="1"/>
  <c r="I63" i="1"/>
  <c r="J63" i="1" s="1"/>
  <c r="F63" i="1"/>
  <c r="I62" i="1"/>
  <c r="K62" i="1" s="1"/>
  <c r="F62" i="1"/>
  <c r="I61" i="1"/>
  <c r="K61" i="1" s="1"/>
  <c r="F61" i="1"/>
  <c r="I60" i="1"/>
  <c r="K60" i="1" s="1"/>
  <c r="F60" i="1"/>
  <c r="I59" i="1"/>
  <c r="K59" i="1" s="1"/>
  <c r="F59" i="1"/>
  <c r="I58" i="1"/>
  <c r="J58" i="1" s="1"/>
  <c r="F58" i="1"/>
  <c r="I57" i="1"/>
  <c r="K57" i="1" s="1"/>
  <c r="F57" i="1"/>
  <c r="I56" i="1"/>
  <c r="J56" i="1" s="1"/>
  <c r="F56" i="1"/>
  <c r="I55" i="1"/>
  <c r="K55" i="1" s="1"/>
  <c r="F55" i="1"/>
  <c r="I54" i="1"/>
  <c r="K54" i="1" s="1"/>
  <c r="F54" i="1"/>
  <c r="I53" i="1"/>
  <c r="K53" i="1" s="1"/>
  <c r="F53" i="1"/>
  <c r="I52" i="1"/>
  <c r="K52" i="1" s="1"/>
  <c r="F52" i="1"/>
  <c r="I51" i="1"/>
  <c r="K51" i="1" s="1"/>
  <c r="F51" i="1"/>
  <c r="I50" i="1"/>
  <c r="J50" i="1" s="1"/>
  <c r="F50" i="1"/>
  <c r="I49" i="1"/>
  <c r="K49" i="1" s="1"/>
  <c r="F49" i="1"/>
  <c r="I48" i="1"/>
  <c r="J48" i="1" s="1"/>
  <c r="F48" i="1"/>
  <c r="I47" i="1"/>
  <c r="J47" i="1" s="1"/>
  <c r="F47" i="1"/>
  <c r="I46" i="1"/>
  <c r="J46" i="1" s="1"/>
  <c r="F46" i="1"/>
  <c r="I45" i="1"/>
  <c r="K45" i="1" s="1"/>
  <c r="F45" i="1"/>
  <c r="I44" i="1"/>
  <c r="K44" i="1" s="1"/>
  <c r="F44" i="1"/>
  <c r="I43" i="1"/>
  <c r="K43" i="1" s="1"/>
  <c r="F43" i="1"/>
  <c r="I42" i="1"/>
  <c r="J42" i="1" s="1"/>
  <c r="F42" i="1"/>
  <c r="I41" i="1"/>
  <c r="K41" i="1" s="1"/>
  <c r="F41" i="1"/>
  <c r="I40" i="1"/>
  <c r="J40" i="1" s="1"/>
  <c r="F40" i="1"/>
  <c r="I39" i="1"/>
  <c r="J39" i="1" s="1"/>
  <c r="F39" i="1"/>
  <c r="I38" i="1"/>
  <c r="J38" i="1" s="1"/>
  <c r="F38" i="1"/>
  <c r="I37" i="1"/>
  <c r="J37" i="1" s="1"/>
  <c r="F37" i="1"/>
  <c r="I36" i="1"/>
  <c r="J36" i="1" s="1"/>
  <c r="F36" i="1"/>
  <c r="I35" i="1"/>
  <c r="K35" i="1" s="1"/>
  <c r="F35" i="1"/>
  <c r="I34" i="1"/>
  <c r="J34" i="1" s="1"/>
  <c r="F34" i="1"/>
  <c r="I33" i="1"/>
  <c r="K33" i="1" s="1"/>
  <c r="F33" i="1"/>
  <c r="I32" i="1"/>
  <c r="J32" i="1" s="1"/>
  <c r="F32" i="1"/>
  <c r="I31" i="1"/>
  <c r="K31" i="1" s="1"/>
  <c r="F31" i="1"/>
  <c r="I30" i="1"/>
  <c r="K30" i="1" s="1"/>
  <c r="F30" i="1"/>
  <c r="I29" i="1"/>
  <c r="J29" i="1" s="1"/>
  <c r="F29" i="1"/>
  <c r="I28" i="1"/>
  <c r="K28" i="1" s="1"/>
  <c r="F28" i="1"/>
  <c r="I27" i="1"/>
  <c r="K27" i="1" s="1"/>
  <c r="F27" i="1"/>
  <c r="I26" i="1"/>
  <c r="J26" i="1" s="1"/>
  <c r="F26" i="1"/>
  <c r="I25" i="1"/>
  <c r="K25" i="1" s="1"/>
  <c r="F25" i="1"/>
  <c r="I24" i="1"/>
  <c r="J24" i="1" s="1"/>
  <c r="F24" i="1"/>
  <c r="I23" i="1"/>
  <c r="J23" i="1" s="1"/>
  <c r="F23" i="1"/>
  <c r="I22" i="1"/>
  <c r="J22" i="1" s="1"/>
  <c r="F22" i="1"/>
  <c r="I21" i="1"/>
  <c r="J21" i="1" s="1"/>
  <c r="F21" i="1"/>
  <c r="I20" i="1"/>
  <c r="K20" i="1" s="1"/>
  <c r="F20" i="1"/>
  <c r="I19" i="1"/>
  <c r="K19" i="1" s="1"/>
  <c r="F19" i="1"/>
  <c r="I18" i="1"/>
  <c r="J18" i="1" s="1"/>
  <c r="F18" i="1"/>
  <c r="I17" i="1"/>
  <c r="K17" i="1" s="1"/>
  <c r="F17" i="1"/>
  <c r="I16" i="1"/>
  <c r="J16" i="1" s="1"/>
  <c r="F16" i="1"/>
  <c r="I15" i="1"/>
  <c r="K15" i="1" s="1"/>
  <c r="F15" i="1"/>
  <c r="I14" i="1"/>
  <c r="K14" i="1" s="1"/>
  <c r="F14" i="1"/>
  <c r="I13" i="1"/>
  <c r="J13" i="1" s="1"/>
  <c r="F13" i="1"/>
  <c r="I12" i="1"/>
  <c r="J12" i="1" s="1"/>
  <c r="F12" i="1"/>
  <c r="I11" i="1"/>
  <c r="K11" i="1" s="1"/>
  <c r="F11" i="1"/>
  <c r="I10" i="1"/>
  <c r="J10" i="1" s="1"/>
  <c r="F10" i="1"/>
  <c r="I9" i="1"/>
  <c r="K9" i="1" s="1"/>
  <c r="F9" i="1"/>
  <c r="I8" i="1"/>
  <c r="J8" i="1" s="1"/>
  <c r="F8" i="1"/>
  <c r="I7" i="1"/>
  <c r="J7" i="1" s="1"/>
  <c r="F7" i="1"/>
  <c r="I6" i="1"/>
  <c r="J6" i="1" s="1"/>
  <c r="F6" i="1"/>
  <c r="I5" i="1"/>
  <c r="J5" i="1" s="1"/>
  <c r="F5" i="1"/>
  <c r="I4" i="1"/>
  <c r="J4" i="1" s="1"/>
  <c r="F4" i="1"/>
  <c r="I3" i="1"/>
  <c r="F3" i="1"/>
  <c r="I108" i="1" l="1"/>
  <c r="J108" i="1" s="1"/>
  <c r="J14" i="1"/>
  <c r="J15" i="1"/>
  <c r="K16" i="1"/>
  <c r="J30" i="1"/>
  <c r="J31" i="1"/>
  <c r="J45" i="1"/>
  <c r="J53" i="1"/>
  <c r="J55" i="1"/>
  <c r="J61" i="1"/>
  <c r="J62" i="1"/>
  <c r="K5" i="1"/>
  <c r="K6" i="1"/>
  <c r="K7" i="1"/>
  <c r="K13" i="1"/>
  <c r="K18" i="1"/>
  <c r="K21" i="1"/>
  <c r="K22" i="1"/>
  <c r="K26" i="1"/>
  <c r="K29" i="1"/>
  <c r="K34" i="1"/>
  <c r="K101" i="1"/>
  <c r="K102" i="1"/>
  <c r="K103" i="1"/>
  <c r="K106" i="1"/>
  <c r="K40" i="1"/>
  <c r="J54" i="1"/>
  <c r="J77" i="1"/>
  <c r="K10" i="1"/>
  <c r="K23" i="1"/>
  <c r="K37" i="1"/>
  <c r="K38" i="1"/>
  <c r="K39" i="1"/>
  <c r="K42" i="1"/>
  <c r="K46" i="1"/>
  <c r="K47" i="1"/>
  <c r="K50" i="1"/>
  <c r="K58" i="1"/>
  <c r="K63" i="1"/>
  <c r="K66" i="1"/>
  <c r="K69" i="1"/>
  <c r="K70" i="1"/>
  <c r="K71" i="1"/>
  <c r="K74" i="1"/>
  <c r="K78" i="1"/>
  <c r="K79" i="1"/>
  <c r="K82" i="1"/>
  <c r="K85" i="1"/>
  <c r="K86" i="1"/>
  <c r="K87" i="1"/>
  <c r="K90" i="1"/>
  <c r="K93" i="1"/>
  <c r="K94" i="1"/>
  <c r="K95" i="1"/>
  <c r="K98" i="1"/>
  <c r="K8" i="1"/>
  <c r="K24" i="1"/>
  <c r="K32" i="1"/>
  <c r="K48" i="1"/>
  <c r="K56" i="1"/>
  <c r="K64" i="1"/>
  <c r="K72" i="1"/>
  <c r="K80" i="1"/>
  <c r="K88" i="1"/>
  <c r="K96" i="1"/>
  <c r="J20" i="1"/>
  <c r="J28" i="1"/>
  <c r="J44" i="1"/>
  <c r="J52" i="1"/>
  <c r="J60" i="1"/>
  <c r="J68" i="1"/>
  <c r="J76" i="1"/>
  <c r="J84" i="1"/>
  <c r="J92" i="1"/>
  <c r="J100" i="1"/>
  <c r="K4" i="1"/>
  <c r="J9" i="1"/>
  <c r="K12" i="1"/>
  <c r="J17" i="1"/>
  <c r="J25" i="1"/>
  <c r="J33" i="1"/>
  <c r="K36" i="1"/>
  <c r="J41" i="1"/>
  <c r="J49" i="1"/>
  <c r="J57" i="1"/>
  <c r="J65" i="1"/>
  <c r="J73" i="1"/>
  <c r="J81" i="1"/>
  <c r="J89" i="1"/>
  <c r="J97" i="1"/>
  <c r="J105" i="1"/>
  <c r="J3" i="1"/>
  <c r="J11" i="1"/>
  <c r="J19" i="1"/>
  <c r="J27" i="1"/>
  <c r="J35" i="1"/>
  <c r="J43" i="1"/>
  <c r="J51" i="1"/>
  <c r="J59" i="1"/>
  <c r="J67" i="1"/>
  <c r="J75" i="1"/>
  <c r="J83" i="1"/>
  <c r="J91" i="1"/>
  <c r="J99" i="1"/>
  <c r="J107" i="1"/>
  <c r="K3" i="1"/>
  <c r="K108" i="1" l="1"/>
</calcChain>
</file>

<file path=xl/sharedStrings.xml><?xml version="1.0" encoding="utf-8"?>
<sst xmlns="http://schemas.openxmlformats.org/spreadsheetml/2006/main" count="117" uniqueCount="117">
  <si>
    <t>PROVINCIA</t>
  </si>
  <si>
    <t>Posti disponibili</t>
  </si>
  <si>
    <t>Candidati</t>
  </si>
  <si>
    <t>Ammessi</t>
  </si>
  <si>
    <t>Partecipanti al test</t>
  </si>
  <si>
    <t>Vincitori</t>
  </si>
  <si>
    <t>Copertura</t>
  </si>
  <si>
    <t>Idonei</t>
  </si>
  <si>
    <t>AGRIGENTO</t>
  </si>
  <si>
    <t>ALESSANDRIA</t>
  </si>
  <si>
    <t>ANCONA</t>
  </si>
  <si>
    <t>AOSTA</t>
  </si>
  <si>
    <t>AREZZO</t>
  </si>
  <si>
    <t>ASCOLI PICENO</t>
  </si>
  <si>
    <t>ASTI</t>
  </si>
  <si>
    <t>AVELLINO</t>
  </si>
  <si>
    <t>BARI</t>
  </si>
  <si>
    <t>BARLETTA-ANDRIA-TRANI</t>
  </si>
  <si>
    <t>BELLUNO</t>
  </si>
  <si>
    <t>BENEVENTO</t>
  </si>
  <si>
    <t>BERGAMO</t>
  </si>
  <si>
    <t>BIELLA</t>
  </si>
  <si>
    <t>BOLOGNA</t>
  </si>
  <si>
    <t>BRESCIA</t>
  </si>
  <si>
    <t>BRINDISI</t>
  </si>
  <si>
    <t>CAGLIARI</t>
  </si>
  <si>
    <t>CALTANISSETTA</t>
  </si>
  <si>
    <t>CAMPOBASSO</t>
  </si>
  <si>
    <t>CASERTA</t>
  </si>
  <si>
    <t>CATANIA</t>
  </si>
  <si>
    <t>CATANZARO</t>
  </si>
  <si>
    <t>CHIETI</t>
  </si>
  <si>
    <t>COMO</t>
  </si>
  <si>
    <t>COSENZA</t>
  </si>
  <si>
    <t>CREMONA</t>
  </si>
  <si>
    <t>CROTONE</t>
  </si>
  <si>
    <t>CUNEO</t>
  </si>
  <si>
    <t>ENNA</t>
  </si>
  <si>
    <t>FERMO</t>
  </si>
  <si>
    <t>FERRARA</t>
  </si>
  <si>
    <t>FIRENZE</t>
  </si>
  <si>
    <t>FOGGIA</t>
  </si>
  <si>
    <t>FORLI' CESENA</t>
  </si>
  <si>
    <t>FROSINONE</t>
  </si>
  <si>
    <t>GENOVA</t>
  </si>
  <si>
    <t>GORIZIA</t>
  </si>
  <si>
    <t>GROSSETO</t>
  </si>
  <si>
    <t>IMPERIA</t>
  </si>
  <si>
    <t>ISERNIA</t>
  </si>
  <si>
    <t>LA SPEZIA</t>
  </si>
  <si>
    <t>L'AQUILA</t>
  </si>
  <si>
    <t>LATINA</t>
  </si>
  <si>
    <t>LECCE</t>
  </si>
  <si>
    <t>LECCO</t>
  </si>
  <si>
    <t>LIVORNO</t>
  </si>
  <si>
    <t>LODI</t>
  </si>
  <si>
    <t>LUCCA</t>
  </si>
  <si>
    <t>MACERATA</t>
  </si>
  <si>
    <t>MANTOVA</t>
  </si>
  <si>
    <t>MASSA CARRARA</t>
  </si>
  <si>
    <t>MATERA</t>
  </si>
  <si>
    <t>MESSINA</t>
  </si>
  <si>
    <t>MILANO</t>
  </si>
  <si>
    <t>MODENA</t>
  </si>
  <si>
    <t>MONZA E BRIANZA</t>
  </si>
  <si>
    <t>NAPOLI</t>
  </si>
  <si>
    <t>NOVARA</t>
  </si>
  <si>
    <t>NUORO</t>
  </si>
  <si>
    <t>ORISTANO</t>
  </si>
  <si>
    <t>PADOVA</t>
  </si>
  <si>
    <t>PALERMO</t>
  </si>
  <si>
    <t>PARMA</t>
  </si>
  <si>
    <t>PAVIA</t>
  </si>
  <si>
    <t>PERUGIA</t>
  </si>
  <si>
    <t>PESARO URBINO</t>
  </si>
  <si>
    <t>PESCARA</t>
  </si>
  <si>
    <t>PIACENZA</t>
  </si>
  <si>
    <t>PISA</t>
  </si>
  <si>
    <t>PISTOIA</t>
  </si>
  <si>
    <t>PORDENONE</t>
  </si>
  <si>
    <t>POTENZA</t>
  </si>
  <si>
    <t>PRATO</t>
  </si>
  <si>
    <t>RAGUSA</t>
  </si>
  <si>
    <t>RAVENNA</t>
  </si>
  <si>
    <t>REGGIO DI CALABRIA</t>
  </si>
  <si>
    <t>REGGIO NELL'EMILIA</t>
  </si>
  <si>
    <t>RIETI</t>
  </si>
  <si>
    <t>RIMINI</t>
  </si>
  <si>
    <t>ROMA</t>
  </si>
  <si>
    <t>ROVIGO</t>
  </si>
  <si>
    <t>SALERNO</t>
  </si>
  <si>
    <t>SASSARI</t>
  </si>
  <si>
    <t>SAVONA</t>
  </si>
  <si>
    <t>SIENA</t>
  </si>
  <si>
    <t>SIRACUSA</t>
  </si>
  <si>
    <t>SONDRIO</t>
  </si>
  <si>
    <t>SUD SARDEGNA</t>
  </si>
  <si>
    <t>TARANTO</t>
  </si>
  <si>
    <t>TERAMO</t>
  </si>
  <si>
    <t>TERNI</t>
  </si>
  <si>
    <t>TORINO</t>
  </si>
  <si>
    <t>TRAPANI</t>
  </si>
  <si>
    <t>TREVISO</t>
  </si>
  <si>
    <t>TRIESTE</t>
  </si>
  <si>
    <t>UDINE</t>
  </si>
  <si>
    <t>VARESE</t>
  </si>
  <si>
    <t>VENEZIA</t>
  </si>
  <si>
    <t>VERBANO CUSIO OSSOLA</t>
  </si>
  <si>
    <t>VERCELLI</t>
  </si>
  <si>
    <t>VERONA</t>
  </si>
  <si>
    <t>VIBO VALENTIA</t>
  </si>
  <si>
    <t>VICENZA</t>
  </si>
  <si>
    <t>VITERBO</t>
  </si>
  <si>
    <t>RIEPILOGO</t>
  </si>
  <si>
    <t xml:space="preserve">% Partecipanti su Ammessi </t>
  </si>
  <si>
    <t>Candidati con punteggio uguale o superiore a 60/100 (Vincitori + Idonei)</t>
  </si>
  <si>
    <t>% Vincitori + Idonei su Partecipanti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</si>
</sst>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_(\$* #,##0_);_(\$* \(#,##0\);_(\$* &quot;-&quot;_);_(@_)"/>
  </numFmts>
  <fonts count="3" x14ac:knownFonts="1">
    <font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/>
    <xf numFmtId="9" fontId="1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0" fillId="0" borderId="6" xfId="0" applyBorder="1"/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164" fontId="1" fillId="0" borderId="10" xfId="2" applyNumberFormat="1" applyBorder="1" applyAlignment="1">
      <alignment horizontal="center"/>
    </xf>
    <xf numFmtId="0" fontId="0" fillId="0" borderId="9" xfId="0" applyBorder="1" applyAlignment="1">
      <alignment horizontal="center" vertical="center"/>
    </xf>
    <xf numFmtId="1" fontId="1" fillId="0" borderId="10" xfId="2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0" xfId="2" applyNumberFormat="1"/>
    <xf numFmtId="0" fontId="0" fillId="0" borderId="11" xfId="0" applyBorder="1"/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164" fontId="1" fillId="0" borderId="15" xfId="2" applyNumberFormat="1" applyBorder="1" applyAlignment="1">
      <alignment horizontal="center"/>
    </xf>
    <xf numFmtId="0" fontId="0" fillId="0" borderId="14" xfId="0" applyBorder="1" applyAlignment="1">
      <alignment horizontal="center" vertical="center"/>
    </xf>
    <xf numFmtId="1" fontId="1" fillId="0" borderId="15" xfId="2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/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4" fontId="1" fillId="0" borderId="20" xfId="2" applyNumberFormat="1" applyBorder="1" applyAlignment="1">
      <alignment horizontal="center"/>
    </xf>
    <xf numFmtId="0" fontId="0" fillId="0" borderId="19" xfId="0" applyBorder="1" applyAlignment="1">
      <alignment horizontal="center" vertical="center"/>
    </xf>
    <xf numFmtId="1" fontId="1" fillId="0" borderId="20" xfId="2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2" fillId="0" borderId="21" xfId="1" applyNumberFormat="1" applyFont="1" applyBorder="1" applyAlignment="1">
      <alignment horizontal="center" vertical="center"/>
    </xf>
    <xf numFmtId="3" fontId="2" fillId="0" borderId="22" xfId="1" applyNumberFormat="1" applyFont="1" applyBorder="1" applyAlignment="1">
      <alignment horizontal="center" vertical="center"/>
    </xf>
    <xf numFmtId="3" fontId="2" fillId="0" borderId="23" xfId="1" applyNumberFormat="1" applyFont="1" applyBorder="1" applyAlignment="1">
      <alignment horizontal="center" vertical="center"/>
    </xf>
    <xf numFmtId="164" fontId="2" fillId="0" borderId="24" xfId="2" applyNumberFormat="1" applyFont="1" applyBorder="1" applyAlignment="1">
      <alignment horizontal="center"/>
    </xf>
    <xf numFmtId="3" fontId="2" fillId="0" borderId="24" xfId="1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164" fontId="1" fillId="0" borderId="0" xfId="2" applyNumberFormat="1" applyAlignment="1">
      <alignment horizontal="center"/>
    </xf>
    <xf numFmtId="0" fontId="2" fillId="0" borderId="0" xfId="0" applyFont="1" applyAlignment="1">
      <alignment horizontal="center" vertical="center"/>
    </xf>
    <xf numFmtId="1" fontId="2" fillId="0" borderId="9" xfId="2" applyNumberFormat="1" applyFont="1" applyBorder="1" applyAlignment="1">
      <alignment horizontal="center" vertical="center"/>
    </xf>
    <xf numFmtId="1" fontId="2" fillId="0" borderId="14" xfId="2" applyNumberFormat="1" applyFont="1" applyBorder="1" applyAlignment="1">
      <alignment horizontal="center" vertical="center"/>
    </xf>
    <xf numFmtId="1" fontId="2" fillId="0" borderId="19" xfId="2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14">
    <dxf>
      <font>
        <b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numFmt numFmtId="1" formatCode="0"/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hair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/>
        <top style="hair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  <vertical/>
        <horizontal/>
      </border>
    </dxf>
    <dxf>
      <numFmt numFmtId="164" formatCode="0.0%"/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/>
        <top style="hair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30" formatCode="@"/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a1" displayName="Tabella1" ref="A2:K108" totalsRowShown="0" headerRowDxfId="13" headerRowBorderDxfId="12" tableBorderDxfId="11">
  <autoFilter ref="A2:K108"/>
  <tableColumns count="11">
    <tableColumn id="1" name="PROVINCIA" dataDxfId="10"/>
    <tableColumn id="2" name="Posti disponibili" dataDxfId="9"/>
    <tableColumn id="3" name="Candidati" dataDxfId="8"/>
    <tableColumn id="4" name="Ammessi" dataDxfId="7"/>
    <tableColumn id="6" name="Partecipanti al test" dataDxfId="6"/>
    <tableColumn id="7" name="% Partecipanti su Ammessi " dataDxfId="5" dataCellStyle="Percentuale">
      <calculatedColumnFormula>E3/D3</calculatedColumnFormula>
    </tableColumn>
    <tableColumn id="9" name="Candidati con punteggio uguale o superiore a 60/100 (Vincitori + Idonei)" dataDxfId="4"/>
    <tableColumn id="5" name="% Vincitori + Idonei su Partecipanti" dataDxfId="2">
      <calculatedColumnFormula>Tabella1[[#This Row],[Candidati con punteggio uguale o superiore a 60/100 (Vincitori + Idonei)]]/Tabella1[[#This Row],[Partecipanti al test]]</calculatedColumnFormula>
    </tableColumn>
    <tableColumn id="11" name="Vincitori" dataDxfId="0" dataCellStyle="Percentuale"/>
    <tableColumn id="12" name="Copertura" dataDxfId="1" dataCellStyle="Percentuale"/>
    <tableColumn id="13" name="Idonei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abSelected="1" topLeftCell="A64" zoomScaleNormal="100" workbookViewId="0">
      <selection activeCell="F9" sqref="F9"/>
    </sheetView>
  </sheetViews>
  <sheetFormatPr defaultRowHeight="13" x14ac:dyDescent="0.25"/>
  <cols>
    <col min="1" max="1" width="26.81640625" customWidth="1"/>
    <col min="2" max="2" width="11" style="1" customWidth="1"/>
    <col min="3" max="3" width="12.1796875" style="1" bestFit="1" customWidth="1"/>
    <col min="4" max="4" width="11.26953125" style="1" customWidth="1"/>
    <col min="5" max="6" width="16.7265625" style="1" customWidth="1"/>
    <col min="7" max="7" width="18.7265625" style="1" customWidth="1"/>
    <col min="8" max="8" width="13.6328125" style="1" customWidth="1"/>
    <col min="9" max="9" width="10.7265625" style="42" customWidth="1"/>
    <col min="10" max="10" width="12.1796875" style="1" customWidth="1"/>
    <col min="13" max="13" width="25.1796875" bestFit="1" customWidth="1"/>
    <col min="14" max="16" width="13.26953125" customWidth="1"/>
    <col min="19" max="19" width="25.1796875" bestFit="1" customWidth="1"/>
    <col min="255" max="255" width="26.81640625" customWidth="1"/>
    <col min="256" max="256" width="11" customWidth="1"/>
    <col min="257" max="257" width="12.1796875" bestFit="1" customWidth="1"/>
    <col min="258" max="258" width="11.26953125" customWidth="1"/>
    <col min="259" max="262" width="16.7265625" customWidth="1"/>
    <col min="263" max="263" width="18.7265625" customWidth="1"/>
    <col min="264" max="264" width="21" customWidth="1"/>
    <col min="265" max="265" width="10.7265625" customWidth="1"/>
    <col min="266" max="266" width="12.1796875" customWidth="1"/>
    <col min="269" max="269" width="25.1796875" bestFit="1" customWidth="1"/>
    <col min="270" max="272" width="13.26953125" customWidth="1"/>
    <col min="275" max="275" width="25.1796875" bestFit="1" customWidth="1"/>
    <col min="511" max="511" width="26.81640625" customWidth="1"/>
    <col min="512" max="512" width="11" customWidth="1"/>
    <col min="513" max="513" width="12.1796875" bestFit="1" customWidth="1"/>
    <col min="514" max="514" width="11.26953125" customWidth="1"/>
    <col min="515" max="518" width="16.7265625" customWidth="1"/>
    <col min="519" max="519" width="18.7265625" customWidth="1"/>
    <col min="520" max="520" width="21" customWidth="1"/>
    <col min="521" max="521" width="10.7265625" customWidth="1"/>
    <col min="522" max="522" width="12.1796875" customWidth="1"/>
    <col min="525" max="525" width="25.1796875" bestFit="1" customWidth="1"/>
    <col min="526" max="528" width="13.26953125" customWidth="1"/>
    <col min="531" max="531" width="25.1796875" bestFit="1" customWidth="1"/>
    <col min="767" max="767" width="26.81640625" customWidth="1"/>
    <col min="768" max="768" width="11" customWidth="1"/>
    <col min="769" max="769" width="12.1796875" bestFit="1" customWidth="1"/>
    <col min="770" max="770" width="11.26953125" customWidth="1"/>
    <col min="771" max="774" width="16.7265625" customWidth="1"/>
    <col min="775" max="775" width="18.7265625" customWidth="1"/>
    <col min="776" max="776" width="21" customWidth="1"/>
    <col min="777" max="777" width="10.7265625" customWidth="1"/>
    <col min="778" max="778" width="12.1796875" customWidth="1"/>
    <col min="781" max="781" width="25.1796875" bestFit="1" customWidth="1"/>
    <col min="782" max="784" width="13.26953125" customWidth="1"/>
    <col min="787" max="787" width="25.1796875" bestFit="1" customWidth="1"/>
    <col min="1023" max="1023" width="26.81640625" customWidth="1"/>
    <col min="1024" max="1024" width="11" customWidth="1"/>
    <col min="1025" max="1025" width="12.1796875" bestFit="1" customWidth="1"/>
    <col min="1026" max="1026" width="11.26953125" customWidth="1"/>
    <col min="1027" max="1030" width="16.7265625" customWidth="1"/>
    <col min="1031" max="1031" width="18.7265625" customWidth="1"/>
    <col min="1032" max="1032" width="21" customWidth="1"/>
    <col min="1033" max="1033" width="10.7265625" customWidth="1"/>
    <col min="1034" max="1034" width="12.1796875" customWidth="1"/>
    <col min="1037" max="1037" width="25.1796875" bestFit="1" customWidth="1"/>
    <col min="1038" max="1040" width="13.26953125" customWidth="1"/>
    <col min="1043" max="1043" width="25.1796875" bestFit="1" customWidth="1"/>
    <col min="1279" max="1279" width="26.81640625" customWidth="1"/>
    <col min="1280" max="1280" width="11" customWidth="1"/>
    <col min="1281" max="1281" width="12.1796875" bestFit="1" customWidth="1"/>
    <col min="1282" max="1282" width="11.26953125" customWidth="1"/>
    <col min="1283" max="1286" width="16.7265625" customWidth="1"/>
    <col min="1287" max="1287" width="18.7265625" customWidth="1"/>
    <col min="1288" max="1288" width="21" customWidth="1"/>
    <col min="1289" max="1289" width="10.7265625" customWidth="1"/>
    <col min="1290" max="1290" width="12.1796875" customWidth="1"/>
    <col min="1293" max="1293" width="25.1796875" bestFit="1" customWidth="1"/>
    <col min="1294" max="1296" width="13.26953125" customWidth="1"/>
    <col min="1299" max="1299" width="25.1796875" bestFit="1" customWidth="1"/>
    <col min="1535" max="1535" width="26.81640625" customWidth="1"/>
    <col min="1536" max="1536" width="11" customWidth="1"/>
    <col min="1537" max="1537" width="12.1796875" bestFit="1" customWidth="1"/>
    <col min="1538" max="1538" width="11.26953125" customWidth="1"/>
    <col min="1539" max="1542" width="16.7265625" customWidth="1"/>
    <col min="1543" max="1543" width="18.7265625" customWidth="1"/>
    <col min="1544" max="1544" width="21" customWidth="1"/>
    <col min="1545" max="1545" width="10.7265625" customWidth="1"/>
    <col min="1546" max="1546" width="12.1796875" customWidth="1"/>
    <col min="1549" max="1549" width="25.1796875" bestFit="1" customWidth="1"/>
    <col min="1550" max="1552" width="13.26953125" customWidth="1"/>
    <col min="1555" max="1555" width="25.1796875" bestFit="1" customWidth="1"/>
    <col min="1791" max="1791" width="26.81640625" customWidth="1"/>
    <col min="1792" max="1792" width="11" customWidth="1"/>
    <col min="1793" max="1793" width="12.1796875" bestFit="1" customWidth="1"/>
    <col min="1794" max="1794" width="11.26953125" customWidth="1"/>
    <col min="1795" max="1798" width="16.7265625" customWidth="1"/>
    <col min="1799" max="1799" width="18.7265625" customWidth="1"/>
    <col min="1800" max="1800" width="21" customWidth="1"/>
    <col min="1801" max="1801" width="10.7265625" customWidth="1"/>
    <col min="1802" max="1802" width="12.1796875" customWidth="1"/>
    <col min="1805" max="1805" width="25.1796875" bestFit="1" customWidth="1"/>
    <col min="1806" max="1808" width="13.26953125" customWidth="1"/>
    <col min="1811" max="1811" width="25.1796875" bestFit="1" customWidth="1"/>
    <col min="2047" max="2047" width="26.81640625" customWidth="1"/>
    <col min="2048" max="2048" width="11" customWidth="1"/>
    <col min="2049" max="2049" width="12.1796875" bestFit="1" customWidth="1"/>
    <col min="2050" max="2050" width="11.26953125" customWidth="1"/>
    <col min="2051" max="2054" width="16.7265625" customWidth="1"/>
    <col min="2055" max="2055" width="18.7265625" customWidth="1"/>
    <col min="2056" max="2056" width="21" customWidth="1"/>
    <col min="2057" max="2057" width="10.7265625" customWidth="1"/>
    <col min="2058" max="2058" width="12.1796875" customWidth="1"/>
    <col min="2061" max="2061" width="25.1796875" bestFit="1" customWidth="1"/>
    <col min="2062" max="2064" width="13.26953125" customWidth="1"/>
    <col min="2067" max="2067" width="25.1796875" bestFit="1" customWidth="1"/>
    <col min="2303" max="2303" width="26.81640625" customWidth="1"/>
    <col min="2304" max="2304" width="11" customWidth="1"/>
    <col min="2305" max="2305" width="12.1796875" bestFit="1" customWidth="1"/>
    <col min="2306" max="2306" width="11.26953125" customWidth="1"/>
    <col min="2307" max="2310" width="16.7265625" customWidth="1"/>
    <col min="2311" max="2311" width="18.7265625" customWidth="1"/>
    <col min="2312" max="2312" width="21" customWidth="1"/>
    <col min="2313" max="2313" width="10.7265625" customWidth="1"/>
    <col min="2314" max="2314" width="12.1796875" customWidth="1"/>
    <col min="2317" max="2317" width="25.1796875" bestFit="1" customWidth="1"/>
    <col min="2318" max="2320" width="13.26953125" customWidth="1"/>
    <col min="2323" max="2323" width="25.1796875" bestFit="1" customWidth="1"/>
    <col min="2559" max="2559" width="26.81640625" customWidth="1"/>
    <col min="2560" max="2560" width="11" customWidth="1"/>
    <col min="2561" max="2561" width="12.1796875" bestFit="1" customWidth="1"/>
    <col min="2562" max="2562" width="11.26953125" customWidth="1"/>
    <col min="2563" max="2566" width="16.7265625" customWidth="1"/>
    <col min="2567" max="2567" width="18.7265625" customWidth="1"/>
    <col min="2568" max="2568" width="21" customWidth="1"/>
    <col min="2569" max="2569" width="10.7265625" customWidth="1"/>
    <col min="2570" max="2570" width="12.1796875" customWidth="1"/>
    <col min="2573" max="2573" width="25.1796875" bestFit="1" customWidth="1"/>
    <col min="2574" max="2576" width="13.26953125" customWidth="1"/>
    <col min="2579" max="2579" width="25.1796875" bestFit="1" customWidth="1"/>
    <col min="2815" max="2815" width="26.81640625" customWidth="1"/>
    <col min="2816" max="2816" width="11" customWidth="1"/>
    <col min="2817" max="2817" width="12.1796875" bestFit="1" customWidth="1"/>
    <col min="2818" max="2818" width="11.26953125" customWidth="1"/>
    <col min="2819" max="2822" width="16.7265625" customWidth="1"/>
    <col min="2823" max="2823" width="18.7265625" customWidth="1"/>
    <col min="2824" max="2824" width="21" customWidth="1"/>
    <col min="2825" max="2825" width="10.7265625" customWidth="1"/>
    <col min="2826" max="2826" width="12.1796875" customWidth="1"/>
    <col min="2829" max="2829" width="25.1796875" bestFit="1" customWidth="1"/>
    <col min="2830" max="2832" width="13.26953125" customWidth="1"/>
    <col min="2835" max="2835" width="25.1796875" bestFit="1" customWidth="1"/>
    <col min="3071" max="3071" width="26.81640625" customWidth="1"/>
    <col min="3072" max="3072" width="11" customWidth="1"/>
    <col min="3073" max="3073" width="12.1796875" bestFit="1" customWidth="1"/>
    <col min="3074" max="3074" width="11.26953125" customWidth="1"/>
    <col min="3075" max="3078" width="16.7265625" customWidth="1"/>
    <col min="3079" max="3079" width="18.7265625" customWidth="1"/>
    <col min="3080" max="3080" width="21" customWidth="1"/>
    <col min="3081" max="3081" width="10.7265625" customWidth="1"/>
    <col min="3082" max="3082" width="12.1796875" customWidth="1"/>
    <col min="3085" max="3085" width="25.1796875" bestFit="1" customWidth="1"/>
    <col min="3086" max="3088" width="13.26953125" customWidth="1"/>
    <col min="3091" max="3091" width="25.1796875" bestFit="1" customWidth="1"/>
    <col min="3327" max="3327" width="26.81640625" customWidth="1"/>
    <col min="3328" max="3328" width="11" customWidth="1"/>
    <col min="3329" max="3329" width="12.1796875" bestFit="1" customWidth="1"/>
    <col min="3330" max="3330" width="11.26953125" customWidth="1"/>
    <col min="3331" max="3334" width="16.7265625" customWidth="1"/>
    <col min="3335" max="3335" width="18.7265625" customWidth="1"/>
    <col min="3336" max="3336" width="21" customWidth="1"/>
    <col min="3337" max="3337" width="10.7265625" customWidth="1"/>
    <col min="3338" max="3338" width="12.1796875" customWidth="1"/>
    <col min="3341" max="3341" width="25.1796875" bestFit="1" customWidth="1"/>
    <col min="3342" max="3344" width="13.26953125" customWidth="1"/>
    <col min="3347" max="3347" width="25.1796875" bestFit="1" customWidth="1"/>
    <col min="3583" max="3583" width="26.81640625" customWidth="1"/>
    <col min="3584" max="3584" width="11" customWidth="1"/>
    <col min="3585" max="3585" width="12.1796875" bestFit="1" customWidth="1"/>
    <col min="3586" max="3586" width="11.26953125" customWidth="1"/>
    <col min="3587" max="3590" width="16.7265625" customWidth="1"/>
    <col min="3591" max="3591" width="18.7265625" customWidth="1"/>
    <col min="3592" max="3592" width="21" customWidth="1"/>
    <col min="3593" max="3593" width="10.7265625" customWidth="1"/>
    <col min="3594" max="3594" width="12.1796875" customWidth="1"/>
    <col min="3597" max="3597" width="25.1796875" bestFit="1" customWidth="1"/>
    <col min="3598" max="3600" width="13.26953125" customWidth="1"/>
    <col min="3603" max="3603" width="25.1796875" bestFit="1" customWidth="1"/>
    <col min="3839" max="3839" width="26.81640625" customWidth="1"/>
    <col min="3840" max="3840" width="11" customWidth="1"/>
    <col min="3841" max="3841" width="12.1796875" bestFit="1" customWidth="1"/>
    <col min="3842" max="3842" width="11.26953125" customWidth="1"/>
    <col min="3843" max="3846" width="16.7265625" customWidth="1"/>
    <col min="3847" max="3847" width="18.7265625" customWidth="1"/>
    <col min="3848" max="3848" width="21" customWidth="1"/>
    <col min="3849" max="3849" width="10.7265625" customWidth="1"/>
    <col min="3850" max="3850" width="12.1796875" customWidth="1"/>
    <col min="3853" max="3853" width="25.1796875" bestFit="1" customWidth="1"/>
    <col min="3854" max="3856" width="13.26953125" customWidth="1"/>
    <col min="3859" max="3859" width="25.1796875" bestFit="1" customWidth="1"/>
    <col min="4095" max="4095" width="26.81640625" customWidth="1"/>
    <col min="4096" max="4096" width="11" customWidth="1"/>
    <col min="4097" max="4097" width="12.1796875" bestFit="1" customWidth="1"/>
    <col min="4098" max="4098" width="11.26953125" customWidth="1"/>
    <col min="4099" max="4102" width="16.7265625" customWidth="1"/>
    <col min="4103" max="4103" width="18.7265625" customWidth="1"/>
    <col min="4104" max="4104" width="21" customWidth="1"/>
    <col min="4105" max="4105" width="10.7265625" customWidth="1"/>
    <col min="4106" max="4106" width="12.1796875" customWidth="1"/>
    <col min="4109" max="4109" width="25.1796875" bestFit="1" customWidth="1"/>
    <col min="4110" max="4112" width="13.26953125" customWidth="1"/>
    <col min="4115" max="4115" width="25.1796875" bestFit="1" customWidth="1"/>
    <col min="4351" max="4351" width="26.81640625" customWidth="1"/>
    <col min="4352" max="4352" width="11" customWidth="1"/>
    <col min="4353" max="4353" width="12.1796875" bestFit="1" customWidth="1"/>
    <col min="4354" max="4354" width="11.26953125" customWidth="1"/>
    <col min="4355" max="4358" width="16.7265625" customWidth="1"/>
    <col min="4359" max="4359" width="18.7265625" customWidth="1"/>
    <col min="4360" max="4360" width="21" customWidth="1"/>
    <col min="4361" max="4361" width="10.7265625" customWidth="1"/>
    <col min="4362" max="4362" width="12.1796875" customWidth="1"/>
    <col min="4365" max="4365" width="25.1796875" bestFit="1" customWidth="1"/>
    <col min="4366" max="4368" width="13.26953125" customWidth="1"/>
    <col min="4371" max="4371" width="25.1796875" bestFit="1" customWidth="1"/>
    <col min="4607" max="4607" width="26.81640625" customWidth="1"/>
    <col min="4608" max="4608" width="11" customWidth="1"/>
    <col min="4609" max="4609" width="12.1796875" bestFit="1" customWidth="1"/>
    <col min="4610" max="4610" width="11.26953125" customWidth="1"/>
    <col min="4611" max="4614" width="16.7265625" customWidth="1"/>
    <col min="4615" max="4615" width="18.7265625" customWidth="1"/>
    <col min="4616" max="4616" width="21" customWidth="1"/>
    <col min="4617" max="4617" width="10.7265625" customWidth="1"/>
    <col min="4618" max="4618" width="12.1796875" customWidth="1"/>
    <col min="4621" max="4621" width="25.1796875" bestFit="1" customWidth="1"/>
    <col min="4622" max="4624" width="13.26953125" customWidth="1"/>
    <col min="4627" max="4627" width="25.1796875" bestFit="1" customWidth="1"/>
    <col min="4863" max="4863" width="26.81640625" customWidth="1"/>
    <col min="4864" max="4864" width="11" customWidth="1"/>
    <col min="4865" max="4865" width="12.1796875" bestFit="1" customWidth="1"/>
    <col min="4866" max="4866" width="11.26953125" customWidth="1"/>
    <col min="4867" max="4870" width="16.7265625" customWidth="1"/>
    <col min="4871" max="4871" width="18.7265625" customWidth="1"/>
    <col min="4872" max="4872" width="21" customWidth="1"/>
    <col min="4873" max="4873" width="10.7265625" customWidth="1"/>
    <col min="4874" max="4874" width="12.1796875" customWidth="1"/>
    <col min="4877" max="4877" width="25.1796875" bestFit="1" customWidth="1"/>
    <col min="4878" max="4880" width="13.26953125" customWidth="1"/>
    <col min="4883" max="4883" width="25.1796875" bestFit="1" customWidth="1"/>
    <col min="5119" max="5119" width="26.81640625" customWidth="1"/>
    <col min="5120" max="5120" width="11" customWidth="1"/>
    <col min="5121" max="5121" width="12.1796875" bestFit="1" customWidth="1"/>
    <col min="5122" max="5122" width="11.26953125" customWidth="1"/>
    <col min="5123" max="5126" width="16.7265625" customWidth="1"/>
    <col min="5127" max="5127" width="18.7265625" customWidth="1"/>
    <col min="5128" max="5128" width="21" customWidth="1"/>
    <col min="5129" max="5129" width="10.7265625" customWidth="1"/>
    <col min="5130" max="5130" width="12.1796875" customWidth="1"/>
    <col min="5133" max="5133" width="25.1796875" bestFit="1" customWidth="1"/>
    <col min="5134" max="5136" width="13.26953125" customWidth="1"/>
    <col min="5139" max="5139" width="25.1796875" bestFit="1" customWidth="1"/>
    <col min="5375" max="5375" width="26.81640625" customWidth="1"/>
    <col min="5376" max="5376" width="11" customWidth="1"/>
    <col min="5377" max="5377" width="12.1796875" bestFit="1" customWidth="1"/>
    <col min="5378" max="5378" width="11.26953125" customWidth="1"/>
    <col min="5379" max="5382" width="16.7265625" customWidth="1"/>
    <col min="5383" max="5383" width="18.7265625" customWidth="1"/>
    <col min="5384" max="5384" width="21" customWidth="1"/>
    <col min="5385" max="5385" width="10.7265625" customWidth="1"/>
    <col min="5386" max="5386" width="12.1796875" customWidth="1"/>
    <col min="5389" max="5389" width="25.1796875" bestFit="1" customWidth="1"/>
    <col min="5390" max="5392" width="13.26953125" customWidth="1"/>
    <col min="5395" max="5395" width="25.1796875" bestFit="1" customWidth="1"/>
    <col min="5631" max="5631" width="26.81640625" customWidth="1"/>
    <col min="5632" max="5632" width="11" customWidth="1"/>
    <col min="5633" max="5633" width="12.1796875" bestFit="1" customWidth="1"/>
    <col min="5634" max="5634" width="11.26953125" customWidth="1"/>
    <col min="5635" max="5638" width="16.7265625" customWidth="1"/>
    <col min="5639" max="5639" width="18.7265625" customWidth="1"/>
    <col min="5640" max="5640" width="21" customWidth="1"/>
    <col min="5641" max="5641" width="10.7265625" customWidth="1"/>
    <col min="5642" max="5642" width="12.1796875" customWidth="1"/>
    <col min="5645" max="5645" width="25.1796875" bestFit="1" customWidth="1"/>
    <col min="5646" max="5648" width="13.26953125" customWidth="1"/>
    <col min="5651" max="5651" width="25.1796875" bestFit="1" customWidth="1"/>
    <col min="5887" max="5887" width="26.81640625" customWidth="1"/>
    <col min="5888" max="5888" width="11" customWidth="1"/>
    <col min="5889" max="5889" width="12.1796875" bestFit="1" customWidth="1"/>
    <col min="5890" max="5890" width="11.26953125" customWidth="1"/>
    <col min="5891" max="5894" width="16.7265625" customWidth="1"/>
    <col min="5895" max="5895" width="18.7265625" customWidth="1"/>
    <col min="5896" max="5896" width="21" customWidth="1"/>
    <col min="5897" max="5897" width="10.7265625" customWidth="1"/>
    <col min="5898" max="5898" width="12.1796875" customWidth="1"/>
    <col min="5901" max="5901" width="25.1796875" bestFit="1" customWidth="1"/>
    <col min="5902" max="5904" width="13.26953125" customWidth="1"/>
    <col min="5907" max="5907" width="25.1796875" bestFit="1" customWidth="1"/>
    <col min="6143" max="6143" width="26.81640625" customWidth="1"/>
    <col min="6144" max="6144" width="11" customWidth="1"/>
    <col min="6145" max="6145" width="12.1796875" bestFit="1" customWidth="1"/>
    <col min="6146" max="6146" width="11.26953125" customWidth="1"/>
    <col min="6147" max="6150" width="16.7265625" customWidth="1"/>
    <col min="6151" max="6151" width="18.7265625" customWidth="1"/>
    <col min="6152" max="6152" width="21" customWidth="1"/>
    <col min="6153" max="6153" width="10.7265625" customWidth="1"/>
    <col min="6154" max="6154" width="12.1796875" customWidth="1"/>
    <col min="6157" max="6157" width="25.1796875" bestFit="1" customWidth="1"/>
    <col min="6158" max="6160" width="13.26953125" customWidth="1"/>
    <col min="6163" max="6163" width="25.1796875" bestFit="1" customWidth="1"/>
    <col min="6399" max="6399" width="26.81640625" customWidth="1"/>
    <col min="6400" max="6400" width="11" customWidth="1"/>
    <col min="6401" max="6401" width="12.1796875" bestFit="1" customWidth="1"/>
    <col min="6402" max="6402" width="11.26953125" customWidth="1"/>
    <col min="6403" max="6406" width="16.7265625" customWidth="1"/>
    <col min="6407" max="6407" width="18.7265625" customWidth="1"/>
    <col min="6408" max="6408" width="21" customWidth="1"/>
    <col min="6409" max="6409" width="10.7265625" customWidth="1"/>
    <col min="6410" max="6410" width="12.1796875" customWidth="1"/>
    <col min="6413" max="6413" width="25.1796875" bestFit="1" customWidth="1"/>
    <col min="6414" max="6416" width="13.26953125" customWidth="1"/>
    <col min="6419" max="6419" width="25.1796875" bestFit="1" customWidth="1"/>
    <col min="6655" max="6655" width="26.81640625" customWidth="1"/>
    <col min="6656" max="6656" width="11" customWidth="1"/>
    <col min="6657" max="6657" width="12.1796875" bestFit="1" customWidth="1"/>
    <col min="6658" max="6658" width="11.26953125" customWidth="1"/>
    <col min="6659" max="6662" width="16.7265625" customWidth="1"/>
    <col min="6663" max="6663" width="18.7265625" customWidth="1"/>
    <col min="6664" max="6664" width="21" customWidth="1"/>
    <col min="6665" max="6665" width="10.7265625" customWidth="1"/>
    <col min="6666" max="6666" width="12.1796875" customWidth="1"/>
    <col min="6669" max="6669" width="25.1796875" bestFit="1" customWidth="1"/>
    <col min="6670" max="6672" width="13.26953125" customWidth="1"/>
    <col min="6675" max="6675" width="25.1796875" bestFit="1" customWidth="1"/>
    <col min="6911" max="6911" width="26.81640625" customWidth="1"/>
    <col min="6912" max="6912" width="11" customWidth="1"/>
    <col min="6913" max="6913" width="12.1796875" bestFit="1" customWidth="1"/>
    <col min="6914" max="6914" width="11.26953125" customWidth="1"/>
    <col min="6915" max="6918" width="16.7265625" customWidth="1"/>
    <col min="6919" max="6919" width="18.7265625" customWidth="1"/>
    <col min="6920" max="6920" width="21" customWidth="1"/>
    <col min="6921" max="6921" width="10.7265625" customWidth="1"/>
    <col min="6922" max="6922" width="12.1796875" customWidth="1"/>
    <col min="6925" max="6925" width="25.1796875" bestFit="1" customWidth="1"/>
    <col min="6926" max="6928" width="13.26953125" customWidth="1"/>
    <col min="6931" max="6931" width="25.1796875" bestFit="1" customWidth="1"/>
    <col min="7167" max="7167" width="26.81640625" customWidth="1"/>
    <col min="7168" max="7168" width="11" customWidth="1"/>
    <col min="7169" max="7169" width="12.1796875" bestFit="1" customWidth="1"/>
    <col min="7170" max="7170" width="11.26953125" customWidth="1"/>
    <col min="7171" max="7174" width="16.7265625" customWidth="1"/>
    <col min="7175" max="7175" width="18.7265625" customWidth="1"/>
    <col min="7176" max="7176" width="21" customWidth="1"/>
    <col min="7177" max="7177" width="10.7265625" customWidth="1"/>
    <col min="7178" max="7178" width="12.1796875" customWidth="1"/>
    <col min="7181" max="7181" width="25.1796875" bestFit="1" customWidth="1"/>
    <col min="7182" max="7184" width="13.26953125" customWidth="1"/>
    <col min="7187" max="7187" width="25.1796875" bestFit="1" customWidth="1"/>
    <col min="7423" max="7423" width="26.81640625" customWidth="1"/>
    <col min="7424" max="7424" width="11" customWidth="1"/>
    <col min="7425" max="7425" width="12.1796875" bestFit="1" customWidth="1"/>
    <col min="7426" max="7426" width="11.26953125" customWidth="1"/>
    <col min="7427" max="7430" width="16.7265625" customWidth="1"/>
    <col min="7431" max="7431" width="18.7265625" customWidth="1"/>
    <col min="7432" max="7432" width="21" customWidth="1"/>
    <col min="7433" max="7433" width="10.7265625" customWidth="1"/>
    <col min="7434" max="7434" width="12.1796875" customWidth="1"/>
    <col min="7437" max="7437" width="25.1796875" bestFit="1" customWidth="1"/>
    <col min="7438" max="7440" width="13.26953125" customWidth="1"/>
    <col min="7443" max="7443" width="25.1796875" bestFit="1" customWidth="1"/>
    <col min="7679" max="7679" width="26.81640625" customWidth="1"/>
    <col min="7680" max="7680" width="11" customWidth="1"/>
    <col min="7681" max="7681" width="12.1796875" bestFit="1" customWidth="1"/>
    <col min="7682" max="7682" width="11.26953125" customWidth="1"/>
    <col min="7683" max="7686" width="16.7265625" customWidth="1"/>
    <col min="7687" max="7687" width="18.7265625" customWidth="1"/>
    <col min="7688" max="7688" width="21" customWidth="1"/>
    <col min="7689" max="7689" width="10.7265625" customWidth="1"/>
    <col min="7690" max="7690" width="12.1796875" customWidth="1"/>
    <col min="7693" max="7693" width="25.1796875" bestFit="1" customWidth="1"/>
    <col min="7694" max="7696" width="13.26953125" customWidth="1"/>
    <col min="7699" max="7699" width="25.1796875" bestFit="1" customWidth="1"/>
    <col min="7935" max="7935" width="26.81640625" customWidth="1"/>
    <col min="7936" max="7936" width="11" customWidth="1"/>
    <col min="7937" max="7937" width="12.1796875" bestFit="1" customWidth="1"/>
    <col min="7938" max="7938" width="11.26953125" customWidth="1"/>
    <col min="7939" max="7942" width="16.7265625" customWidth="1"/>
    <col min="7943" max="7943" width="18.7265625" customWidth="1"/>
    <col min="7944" max="7944" width="21" customWidth="1"/>
    <col min="7945" max="7945" width="10.7265625" customWidth="1"/>
    <col min="7946" max="7946" width="12.1796875" customWidth="1"/>
    <col min="7949" max="7949" width="25.1796875" bestFit="1" customWidth="1"/>
    <col min="7950" max="7952" width="13.26953125" customWidth="1"/>
    <col min="7955" max="7955" width="25.1796875" bestFit="1" customWidth="1"/>
    <col min="8191" max="8191" width="26.81640625" customWidth="1"/>
    <col min="8192" max="8192" width="11" customWidth="1"/>
    <col min="8193" max="8193" width="12.1796875" bestFit="1" customWidth="1"/>
    <col min="8194" max="8194" width="11.26953125" customWidth="1"/>
    <col min="8195" max="8198" width="16.7265625" customWidth="1"/>
    <col min="8199" max="8199" width="18.7265625" customWidth="1"/>
    <col min="8200" max="8200" width="21" customWidth="1"/>
    <col min="8201" max="8201" width="10.7265625" customWidth="1"/>
    <col min="8202" max="8202" width="12.1796875" customWidth="1"/>
    <col min="8205" max="8205" width="25.1796875" bestFit="1" customWidth="1"/>
    <col min="8206" max="8208" width="13.26953125" customWidth="1"/>
    <col min="8211" max="8211" width="25.1796875" bestFit="1" customWidth="1"/>
    <col min="8447" max="8447" width="26.81640625" customWidth="1"/>
    <col min="8448" max="8448" width="11" customWidth="1"/>
    <col min="8449" max="8449" width="12.1796875" bestFit="1" customWidth="1"/>
    <col min="8450" max="8450" width="11.26953125" customWidth="1"/>
    <col min="8451" max="8454" width="16.7265625" customWidth="1"/>
    <col min="8455" max="8455" width="18.7265625" customWidth="1"/>
    <col min="8456" max="8456" width="21" customWidth="1"/>
    <col min="8457" max="8457" width="10.7265625" customWidth="1"/>
    <col min="8458" max="8458" width="12.1796875" customWidth="1"/>
    <col min="8461" max="8461" width="25.1796875" bestFit="1" customWidth="1"/>
    <col min="8462" max="8464" width="13.26953125" customWidth="1"/>
    <col min="8467" max="8467" width="25.1796875" bestFit="1" customWidth="1"/>
    <col min="8703" max="8703" width="26.81640625" customWidth="1"/>
    <col min="8704" max="8704" width="11" customWidth="1"/>
    <col min="8705" max="8705" width="12.1796875" bestFit="1" customWidth="1"/>
    <col min="8706" max="8706" width="11.26953125" customWidth="1"/>
    <col min="8707" max="8710" width="16.7265625" customWidth="1"/>
    <col min="8711" max="8711" width="18.7265625" customWidth="1"/>
    <col min="8712" max="8712" width="21" customWidth="1"/>
    <col min="8713" max="8713" width="10.7265625" customWidth="1"/>
    <col min="8714" max="8714" width="12.1796875" customWidth="1"/>
    <col min="8717" max="8717" width="25.1796875" bestFit="1" customWidth="1"/>
    <col min="8718" max="8720" width="13.26953125" customWidth="1"/>
    <col min="8723" max="8723" width="25.1796875" bestFit="1" customWidth="1"/>
    <col min="8959" max="8959" width="26.81640625" customWidth="1"/>
    <col min="8960" max="8960" width="11" customWidth="1"/>
    <col min="8961" max="8961" width="12.1796875" bestFit="1" customWidth="1"/>
    <col min="8962" max="8962" width="11.26953125" customWidth="1"/>
    <col min="8963" max="8966" width="16.7265625" customWidth="1"/>
    <col min="8967" max="8967" width="18.7265625" customWidth="1"/>
    <col min="8968" max="8968" width="21" customWidth="1"/>
    <col min="8969" max="8969" width="10.7265625" customWidth="1"/>
    <col min="8970" max="8970" width="12.1796875" customWidth="1"/>
    <col min="8973" max="8973" width="25.1796875" bestFit="1" customWidth="1"/>
    <col min="8974" max="8976" width="13.26953125" customWidth="1"/>
    <col min="8979" max="8979" width="25.1796875" bestFit="1" customWidth="1"/>
    <col min="9215" max="9215" width="26.81640625" customWidth="1"/>
    <col min="9216" max="9216" width="11" customWidth="1"/>
    <col min="9217" max="9217" width="12.1796875" bestFit="1" customWidth="1"/>
    <col min="9218" max="9218" width="11.26953125" customWidth="1"/>
    <col min="9219" max="9222" width="16.7265625" customWidth="1"/>
    <col min="9223" max="9223" width="18.7265625" customWidth="1"/>
    <col min="9224" max="9224" width="21" customWidth="1"/>
    <col min="9225" max="9225" width="10.7265625" customWidth="1"/>
    <col min="9226" max="9226" width="12.1796875" customWidth="1"/>
    <col min="9229" max="9229" width="25.1796875" bestFit="1" customWidth="1"/>
    <col min="9230" max="9232" width="13.26953125" customWidth="1"/>
    <col min="9235" max="9235" width="25.1796875" bestFit="1" customWidth="1"/>
    <col min="9471" max="9471" width="26.81640625" customWidth="1"/>
    <col min="9472" max="9472" width="11" customWidth="1"/>
    <col min="9473" max="9473" width="12.1796875" bestFit="1" customWidth="1"/>
    <col min="9474" max="9474" width="11.26953125" customWidth="1"/>
    <col min="9475" max="9478" width="16.7265625" customWidth="1"/>
    <col min="9479" max="9479" width="18.7265625" customWidth="1"/>
    <col min="9480" max="9480" width="21" customWidth="1"/>
    <col min="9481" max="9481" width="10.7265625" customWidth="1"/>
    <col min="9482" max="9482" width="12.1796875" customWidth="1"/>
    <col min="9485" max="9485" width="25.1796875" bestFit="1" customWidth="1"/>
    <col min="9486" max="9488" width="13.26953125" customWidth="1"/>
    <col min="9491" max="9491" width="25.1796875" bestFit="1" customWidth="1"/>
    <col min="9727" max="9727" width="26.81640625" customWidth="1"/>
    <col min="9728" max="9728" width="11" customWidth="1"/>
    <col min="9729" max="9729" width="12.1796875" bestFit="1" customWidth="1"/>
    <col min="9730" max="9730" width="11.26953125" customWidth="1"/>
    <col min="9731" max="9734" width="16.7265625" customWidth="1"/>
    <col min="9735" max="9735" width="18.7265625" customWidth="1"/>
    <col min="9736" max="9736" width="21" customWidth="1"/>
    <col min="9737" max="9737" width="10.7265625" customWidth="1"/>
    <col min="9738" max="9738" width="12.1796875" customWidth="1"/>
    <col min="9741" max="9741" width="25.1796875" bestFit="1" customWidth="1"/>
    <col min="9742" max="9744" width="13.26953125" customWidth="1"/>
    <col min="9747" max="9747" width="25.1796875" bestFit="1" customWidth="1"/>
    <col min="9983" max="9983" width="26.81640625" customWidth="1"/>
    <col min="9984" max="9984" width="11" customWidth="1"/>
    <col min="9985" max="9985" width="12.1796875" bestFit="1" customWidth="1"/>
    <col min="9986" max="9986" width="11.26953125" customWidth="1"/>
    <col min="9987" max="9990" width="16.7265625" customWidth="1"/>
    <col min="9991" max="9991" width="18.7265625" customWidth="1"/>
    <col min="9992" max="9992" width="21" customWidth="1"/>
    <col min="9993" max="9993" width="10.7265625" customWidth="1"/>
    <col min="9994" max="9994" width="12.1796875" customWidth="1"/>
    <col min="9997" max="9997" width="25.1796875" bestFit="1" customWidth="1"/>
    <col min="9998" max="10000" width="13.26953125" customWidth="1"/>
    <col min="10003" max="10003" width="25.1796875" bestFit="1" customWidth="1"/>
    <col min="10239" max="10239" width="26.81640625" customWidth="1"/>
    <col min="10240" max="10240" width="11" customWidth="1"/>
    <col min="10241" max="10241" width="12.1796875" bestFit="1" customWidth="1"/>
    <col min="10242" max="10242" width="11.26953125" customWidth="1"/>
    <col min="10243" max="10246" width="16.7265625" customWidth="1"/>
    <col min="10247" max="10247" width="18.7265625" customWidth="1"/>
    <col min="10248" max="10248" width="21" customWidth="1"/>
    <col min="10249" max="10249" width="10.7265625" customWidth="1"/>
    <col min="10250" max="10250" width="12.1796875" customWidth="1"/>
    <col min="10253" max="10253" width="25.1796875" bestFit="1" customWidth="1"/>
    <col min="10254" max="10256" width="13.26953125" customWidth="1"/>
    <col min="10259" max="10259" width="25.1796875" bestFit="1" customWidth="1"/>
    <col min="10495" max="10495" width="26.81640625" customWidth="1"/>
    <col min="10496" max="10496" width="11" customWidth="1"/>
    <col min="10497" max="10497" width="12.1796875" bestFit="1" customWidth="1"/>
    <col min="10498" max="10498" width="11.26953125" customWidth="1"/>
    <col min="10499" max="10502" width="16.7265625" customWidth="1"/>
    <col min="10503" max="10503" width="18.7265625" customWidth="1"/>
    <col min="10504" max="10504" width="21" customWidth="1"/>
    <col min="10505" max="10505" width="10.7265625" customWidth="1"/>
    <col min="10506" max="10506" width="12.1796875" customWidth="1"/>
    <col min="10509" max="10509" width="25.1796875" bestFit="1" customWidth="1"/>
    <col min="10510" max="10512" width="13.26953125" customWidth="1"/>
    <col min="10515" max="10515" width="25.1796875" bestFit="1" customWidth="1"/>
    <col min="10751" max="10751" width="26.81640625" customWidth="1"/>
    <col min="10752" max="10752" width="11" customWidth="1"/>
    <col min="10753" max="10753" width="12.1796875" bestFit="1" customWidth="1"/>
    <col min="10754" max="10754" width="11.26953125" customWidth="1"/>
    <col min="10755" max="10758" width="16.7265625" customWidth="1"/>
    <col min="10759" max="10759" width="18.7265625" customWidth="1"/>
    <col min="10760" max="10760" width="21" customWidth="1"/>
    <col min="10761" max="10761" width="10.7265625" customWidth="1"/>
    <col min="10762" max="10762" width="12.1796875" customWidth="1"/>
    <col min="10765" max="10765" width="25.1796875" bestFit="1" customWidth="1"/>
    <col min="10766" max="10768" width="13.26953125" customWidth="1"/>
    <col min="10771" max="10771" width="25.1796875" bestFit="1" customWidth="1"/>
    <col min="11007" max="11007" width="26.81640625" customWidth="1"/>
    <col min="11008" max="11008" width="11" customWidth="1"/>
    <col min="11009" max="11009" width="12.1796875" bestFit="1" customWidth="1"/>
    <col min="11010" max="11010" width="11.26953125" customWidth="1"/>
    <col min="11011" max="11014" width="16.7265625" customWidth="1"/>
    <col min="11015" max="11015" width="18.7265625" customWidth="1"/>
    <col min="11016" max="11016" width="21" customWidth="1"/>
    <col min="11017" max="11017" width="10.7265625" customWidth="1"/>
    <col min="11018" max="11018" width="12.1796875" customWidth="1"/>
    <col min="11021" max="11021" width="25.1796875" bestFit="1" customWidth="1"/>
    <col min="11022" max="11024" width="13.26953125" customWidth="1"/>
    <col min="11027" max="11027" width="25.1796875" bestFit="1" customWidth="1"/>
    <col min="11263" max="11263" width="26.81640625" customWidth="1"/>
    <col min="11264" max="11264" width="11" customWidth="1"/>
    <col min="11265" max="11265" width="12.1796875" bestFit="1" customWidth="1"/>
    <col min="11266" max="11266" width="11.26953125" customWidth="1"/>
    <col min="11267" max="11270" width="16.7265625" customWidth="1"/>
    <col min="11271" max="11271" width="18.7265625" customWidth="1"/>
    <col min="11272" max="11272" width="21" customWidth="1"/>
    <col min="11273" max="11273" width="10.7265625" customWidth="1"/>
    <col min="11274" max="11274" width="12.1796875" customWidth="1"/>
    <col min="11277" max="11277" width="25.1796875" bestFit="1" customWidth="1"/>
    <col min="11278" max="11280" width="13.26953125" customWidth="1"/>
    <col min="11283" max="11283" width="25.1796875" bestFit="1" customWidth="1"/>
    <col min="11519" max="11519" width="26.81640625" customWidth="1"/>
    <col min="11520" max="11520" width="11" customWidth="1"/>
    <col min="11521" max="11521" width="12.1796875" bestFit="1" customWidth="1"/>
    <col min="11522" max="11522" width="11.26953125" customWidth="1"/>
    <col min="11523" max="11526" width="16.7265625" customWidth="1"/>
    <col min="11527" max="11527" width="18.7265625" customWidth="1"/>
    <col min="11528" max="11528" width="21" customWidth="1"/>
    <col min="11529" max="11529" width="10.7265625" customWidth="1"/>
    <col min="11530" max="11530" width="12.1796875" customWidth="1"/>
    <col min="11533" max="11533" width="25.1796875" bestFit="1" customWidth="1"/>
    <col min="11534" max="11536" width="13.26953125" customWidth="1"/>
    <col min="11539" max="11539" width="25.1796875" bestFit="1" customWidth="1"/>
    <col min="11775" max="11775" width="26.81640625" customWidth="1"/>
    <col min="11776" max="11776" width="11" customWidth="1"/>
    <col min="11777" max="11777" width="12.1796875" bestFit="1" customWidth="1"/>
    <col min="11778" max="11778" width="11.26953125" customWidth="1"/>
    <col min="11779" max="11782" width="16.7265625" customWidth="1"/>
    <col min="11783" max="11783" width="18.7265625" customWidth="1"/>
    <col min="11784" max="11784" width="21" customWidth="1"/>
    <col min="11785" max="11785" width="10.7265625" customWidth="1"/>
    <col min="11786" max="11786" width="12.1796875" customWidth="1"/>
    <col min="11789" max="11789" width="25.1796875" bestFit="1" customWidth="1"/>
    <col min="11790" max="11792" width="13.26953125" customWidth="1"/>
    <col min="11795" max="11795" width="25.1796875" bestFit="1" customWidth="1"/>
    <col min="12031" max="12031" width="26.81640625" customWidth="1"/>
    <col min="12032" max="12032" width="11" customWidth="1"/>
    <col min="12033" max="12033" width="12.1796875" bestFit="1" customWidth="1"/>
    <col min="12034" max="12034" width="11.26953125" customWidth="1"/>
    <col min="12035" max="12038" width="16.7265625" customWidth="1"/>
    <col min="12039" max="12039" width="18.7265625" customWidth="1"/>
    <col min="12040" max="12040" width="21" customWidth="1"/>
    <col min="12041" max="12041" width="10.7265625" customWidth="1"/>
    <col min="12042" max="12042" width="12.1796875" customWidth="1"/>
    <col min="12045" max="12045" width="25.1796875" bestFit="1" customWidth="1"/>
    <col min="12046" max="12048" width="13.26953125" customWidth="1"/>
    <col min="12051" max="12051" width="25.1796875" bestFit="1" customWidth="1"/>
    <col min="12287" max="12287" width="26.81640625" customWidth="1"/>
    <col min="12288" max="12288" width="11" customWidth="1"/>
    <col min="12289" max="12289" width="12.1796875" bestFit="1" customWidth="1"/>
    <col min="12290" max="12290" width="11.26953125" customWidth="1"/>
    <col min="12291" max="12294" width="16.7265625" customWidth="1"/>
    <col min="12295" max="12295" width="18.7265625" customWidth="1"/>
    <col min="12296" max="12296" width="21" customWidth="1"/>
    <col min="12297" max="12297" width="10.7265625" customWidth="1"/>
    <col min="12298" max="12298" width="12.1796875" customWidth="1"/>
    <col min="12301" max="12301" width="25.1796875" bestFit="1" customWidth="1"/>
    <col min="12302" max="12304" width="13.26953125" customWidth="1"/>
    <col min="12307" max="12307" width="25.1796875" bestFit="1" customWidth="1"/>
    <col min="12543" max="12543" width="26.81640625" customWidth="1"/>
    <col min="12544" max="12544" width="11" customWidth="1"/>
    <col min="12545" max="12545" width="12.1796875" bestFit="1" customWidth="1"/>
    <col min="12546" max="12546" width="11.26953125" customWidth="1"/>
    <col min="12547" max="12550" width="16.7265625" customWidth="1"/>
    <col min="12551" max="12551" width="18.7265625" customWidth="1"/>
    <col min="12552" max="12552" width="21" customWidth="1"/>
    <col min="12553" max="12553" width="10.7265625" customWidth="1"/>
    <col min="12554" max="12554" width="12.1796875" customWidth="1"/>
    <col min="12557" max="12557" width="25.1796875" bestFit="1" customWidth="1"/>
    <col min="12558" max="12560" width="13.26953125" customWidth="1"/>
    <col min="12563" max="12563" width="25.1796875" bestFit="1" customWidth="1"/>
    <col min="12799" max="12799" width="26.81640625" customWidth="1"/>
    <col min="12800" max="12800" width="11" customWidth="1"/>
    <col min="12801" max="12801" width="12.1796875" bestFit="1" customWidth="1"/>
    <col min="12802" max="12802" width="11.26953125" customWidth="1"/>
    <col min="12803" max="12806" width="16.7265625" customWidth="1"/>
    <col min="12807" max="12807" width="18.7265625" customWidth="1"/>
    <col min="12808" max="12808" width="21" customWidth="1"/>
    <col min="12809" max="12809" width="10.7265625" customWidth="1"/>
    <col min="12810" max="12810" width="12.1796875" customWidth="1"/>
    <col min="12813" max="12813" width="25.1796875" bestFit="1" customWidth="1"/>
    <col min="12814" max="12816" width="13.26953125" customWidth="1"/>
    <col min="12819" max="12819" width="25.1796875" bestFit="1" customWidth="1"/>
    <col min="13055" max="13055" width="26.81640625" customWidth="1"/>
    <col min="13056" max="13056" width="11" customWidth="1"/>
    <col min="13057" max="13057" width="12.1796875" bestFit="1" customWidth="1"/>
    <col min="13058" max="13058" width="11.26953125" customWidth="1"/>
    <col min="13059" max="13062" width="16.7265625" customWidth="1"/>
    <col min="13063" max="13063" width="18.7265625" customWidth="1"/>
    <col min="13064" max="13064" width="21" customWidth="1"/>
    <col min="13065" max="13065" width="10.7265625" customWidth="1"/>
    <col min="13066" max="13066" width="12.1796875" customWidth="1"/>
    <col min="13069" max="13069" width="25.1796875" bestFit="1" customWidth="1"/>
    <col min="13070" max="13072" width="13.26953125" customWidth="1"/>
    <col min="13075" max="13075" width="25.1796875" bestFit="1" customWidth="1"/>
    <col min="13311" max="13311" width="26.81640625" customWidth="1"/>
    <col min="13312" max="13312" width="11" customWidth="1"/>
    <col min="13313" max="13313" width="12.1796875" bestFit="1" customWidth="1"/>
    <col min="13314" max="13314" width="11.26953125" customWidth="1"/>
    <col min="13315" max="13318" width="16.7265625" customWidth="1"/>
    <col min="13319" max="13319" width="18.7265625" customWidth="1"/>
    <col min="13320" max="13320" width="21" customWidth="1"/>
    <col min="13321" max="13321" width="10.7265625" customWidth="1"/>
    <col min="13322" max="13322" width="12.1796875" customWidth="1"/>
    <col min="13325" max="13325" width="25.1796875" bestFit="1" customWidth="1"/>
    <col min="13326" max="13328" width="13.26953125" customWidth="1"/>
    <col min="13331" max="13331" width="25.1796875" bestFit="1" customWidth="1"/>
    <col min="13567" max="13567" width="26.81640625" customWidth="1"/>
    <col min="13568" max="13568" width="11" customWidth="1"/>
    <col min="13569" max="13569" width="12.1796875" bestFit="1" customWidth="1"/>
    <col min="13570" max="13570" width="11.26953125" customWidth="1"/>
    <col min="13571" max="13574" width="16.7265625" customWidth="1"/>
    <col min="13575" max="13575" width="18.7265625" customWidth="1"/>
    <col min="13576" max="13576" width="21" customWidth="1"/>
    <col min="13577" max="13577" width="10.7265625" customWidth="1"/>
    <col min="13578" max="13578" width="12.1796875" customWidth="1"/>
    <col min="13581" max="13581" width="25.1796875" bestFit="1" customWidth="1"/>
    <col min="13582" max="13584" width="13.26953125" customWidth="1"/>
    <col min="13587" max="13587" width="25.1796875" bestFit="1" customWidth="1"/>
    <col min="13823" max="13823" width="26.81640625" customWidth="1"/>
    <col min="13824" max="13824" width="11" customWidth="1"/>
    <col min="13825" max="13825" width="12.1796875" bestFit="1" customWidth="1"/>
    <col min="13826" max="13826" width="11.26953125" customWidth="1"/>
    <col min="13827" max="13830" width="16.7265625" customWidth="1"/>
    <col min="13831" max="13831" width="18.7265625" customWidth="1"/>
    <col min="13832" max="13832" width="21" customWidth="1"/>
    <col min="13833" max="13833" width="10.7265625" customWidth="1"/>
    <col min="13834" max="13834" width="12.1796875" customWidth="1"/>
    <col min="13837" max="13837" width="25.1796875" bestFit="1" customWidth="1"/>
    <col min="13838" max="13840" width="13.26953125" customWidth="1"/>
    <col min="13843" max="13843" width="25.1796875" bestFit="1" customWidth="1"/>
    <col min="14079" max="14079" width="26.81640625" customWidth="1"/>
    <col min="14080" max="14080" width="11" customWidth="1"/>
    <col min="14081" max="14081" width="12.1796875" bestFit="1" customWidth="1"/>
    <col min="14082" max="14082" width="11.26953125" customWidth="1"/>
    <col min="14083" max="14086" width="16.7265625" customWidth="1"/>
    <col min="14087" max="14087" width="18.7265625" customWidth="1"/>
    <col min="14088" max="14088" width="21" customWidth="1"/>
    <col min="14089" max="14089" width="10.7265625" customWidth="1"/>
    <col min="14090" max="14090" width="12.1796875" customWidth="1"/>
    <col min="14093" max="14093" width="25.1796875" bestFit="1" customWidth="1"/>
    <col min="14094" max="14096" width="13.26953125" customWidth="1"/>
    <col min="14099" max="14099" width="25.1796875" bestFit="1" customWidth="1"/>
    <col min="14335" max="14335" width="26.81640625" customWidth="1"/>
    <col min="14336" max="14336" width="11" customWidth="1"/>
    <col min="14337" max="14337" width="12.1796875" bestFit="1" customWidth="1"/>
    <col min="14338" max="14338" width="11.26953125" customWidth="1"/>
    <col min="14339" max="14342" width="16.7265625" customWidth="1"/>
    <col min="14343" max="14343" width="18.7265625" customWidth="1"/>
    <col min="14344" max="14344" width="21" customWidth="1"/>
    <col min="14345" max="14345" width="10.7265625" customWidth="1"/>
    <col min="14346" max="14346" width="12.1796875" customWidth="1"/>
    <col min="14349" max="14349" width="25.1796875" bestFit="1" customWidth="1"/>
    <col min="14350" max="14352" width="13.26953125" customWidth="1"/>
    <col min="14355" max="14355" width="25.1796875" bestFit="1" customWidth="1"/>
    <col min="14591" max="14591" width="26.81640625" customWidth="1"/>
    <col min="14592" max="14592" width="11" customWidth="1"/>
    <col min="14593" max="14593" width="12.1796875" bestFit="1" customWidth="1"/>
    <col min="14594" max="14594" width="11.26953125" customWidth="1"/>
    <col min="14595" max="14598" width="16.7265625" customWidth="1"/>
    <col min="14599" max="14599" width="18.7265625" customWidth="1"/>
    <col min="14600" max="14600" width="21" customWidth="1"/>
    <col min="14601" max="14601" width="10.7265625" customWidth="1"/>
    <col min="14602" max="14602" width="12.1796875" customWidth="1"/>
    <col min="14605" max="14605" width="25.1796875" bestFit="1" customWidth="1"/>
    <col min="14606" max="14608" width="13.26953125" customWidth="1"/>
    <col min="14611" max="14611" width="25.1796875" bestFit="1" customWidth="1"/>
    <col min="14847" max="14847" width="26.81640625" customWidth="1"/>
    <col min="14848" max="14848" width="11" customWidth="1"/>
    <col min="14849" max="14849" width="12.1796875" bestFit="1" customWidth="1"/>
    <col min="14850" max="14850" width="11.26953125" customWidth="1"/>
    <col min="14851" max="14854" width="16.7265625" customWidth="1"/>
    <col min="14855" max="14855" width="18.7265625" customWidth="1"/>
    <col min="14856" max="14856" width="21" customWidth="1"/>
    <col min="14857" max="14857" width="10.7265625" customWidth="1"/>
    <col min="14858" max="14858" width="12.1796875" customWidth="1"/>
    <col min="14861" max="14861" width="25.1796875" bestFit="1" customWidth="1"/>
    <col min="14862" max="14864" width="13.26953125" customWidth="1"/>
    <col min="14867" max="14867" width="25.1796875" bestFit="1" customWidth="1"/>
    <col min="15103" max="15103" width="26.81640625" customWidth="1"/>
    <col min="15104" max="15104" width="11" customWidth="1"/>
    <col min="15105" max="15105" width="12.1796875" bestFit="1" customWidth="1"/>
    <col min="15106" max="15106" width="11.26953125" customWidth="1"/>
    <col min="15107" max="15110" width="16.7265625" customWidth="1"/>
    <col min="15111" max="15111" width="18.7265625" customWidth="1"/>
    <col min="15112" max="15112" width="21" customWidth="1"/>
    <col min="15113" max="15113" width="10.7265625" customWidth="1"/>
    <col min="15114" max="15114" width="12.1796875" customWidth="1"/>
    <col min="15117" max="15117" width="25.1796875" bestFit="1" customWidth="1"/>
    <col min="15118" max="15120" width="13.26953125" customWidth="1"/>
    <col min="15123" max="15123" width="25.1796875" bestFit="1" customWidth="1"/>
    <col min="15359" max="15359" width="26.81640625" customWidth="1"/>
    <col min="15360" max="15360" width="11" customWidth="1"/>
    <col min="15361" max="15361" width="12.1796875" bestFit="1" customWidth="1"/>
    <col min="15362" max="15362" width="11.26953125" customWidth="1"/>
    <col min="15363" max="15366" width="16.7265625" customWidth="1"/>
    <col min="15367" max="15367" width="18.7265625" customWidth="1"/>
    <col min="15368" max="15368" width="21" customWidth="1"/>
    <col min="15369" max="15369" width="10.7265625" customWidth="1"/>
    <col min="15370" max="15370" width="12.1796875" customWidth="1"/>
    <col min="15373" max="15373" width="25.1796875" bestFit="1" customWidth="1"/>
    <col min="15374" max="15376" width="13.26953125" customWidth="1"/>
    <col min="15379" max="15379" width="25.1796875" bestFit="1" customWidth="1"/>
    <col min="15615" max="15615" width="26.81640625" customWidth="1"/>
    <col min="15616" max="15616" width="11" customWidth="1"/>
    <col min="15617" max="15617" width="12.1796875" bestFit="1" customWidth="1"/>
    <col min="15618" max="15618" width="11.26953125" customWidth="1"/>
    <col min="15619" max="15622" width="16.7265625" customWidth="1"/>
    <col min="15623" max="15623" width="18.7265625" customWidth="1"/>
    <col min="15624" max="15624" width="21" customWidth="1"/>
    <col min="15625" max="15625" width="10.7265625" customWidth="1"/>
    <col min="15626" max="15626" width="12.1796875" customWidth="1"/>
    <col min="15629" max="15629" width="25.1796875" bestFit="1" customWidth="1"/>
    <col min="15630" max="15632" width="13.26953125" customWidth="1"/>
    <col min="15635" max="15635" width="25.1796875" bestFit="1" customWidth="1"/>
    <col min="15871" max="15871" width="26.81640625" customWidth="1"/>
    <col min="15872" max="15872" width="11" customWidth="1"/>
    <col min="15873" max="15873" width="12.1796875" bestFit="1" customWidth="1"/>
    <col min="15874" max="15874" width="11.26953125" customWidth="1"/>
    <col min="15875" max="15878" width="16.7265625" customWidth="1"/>
    <col min="15879" max="15879" width="18.7265625" customWidth="1"/>
    <col min="15880" max="15880" width="21" customWidth="1"/>
    <col min="15881" max="15881" width="10.7265625" customWidth="1"/>
    <col min="15882" max="15882" width="12.1796875" customWidth="1"/>
    <col min="15885" max="15885" width="25.1796875" bestFit="1" customWidth="1"/>
    <col min="15886" max="15888" width="13.26953125" customWidth="1"/>
    <col min="15891" max="15891" width="25.1796875" bestFit="1" customWidth="1"/>
    <col min="16127" max="16127" width="26.81640625" customWidth="1"/>
    <col min="16128" max="16128" width="11" customWidth="1"/>
    <col min="16129" max="16129" width="12.1796875" bestFit="1" customWidth="1"/>
    <col min="16130" max="16130" width="11.26953125" customWidth="1"/>
    <col min="16131" max="16134" width="16.7265625" customWidth="1"/>
    <col min="16135" max="16135" width="18.7265625" customWidth="1"/>
    <col min="16136" max="16136" width="21" customWidth="1"/>
    <col min="16137" max="16137" width="10.7265625" customWidth="1"/>
    <col min="16138" max="16138" width="12.1796875" customWidth="1"/>
    <col min="16141" max="16141" width="25.1796875" bestFit="1" customWidth="1"/>
    <col min="16142" max="16144" width="13.26953125" customWidth="1"/>
    <col min="16147" max="16147" width="25.1796875" bestFit="1" customWidth="1"/>
  </cols>
  <sheetData>
    <row r="1" spans="1:21" x14ac:dyDescent="0.3">
      <c r="M1" s="40"/>
      <c r="N1" s="40"/>
      <c r="O1" s="40"/>
      <c r="P1" s="40"/>
      <c r="S1" s="40"/>
      <c r="T1" s="40"/>
      <c r="U1" s="40"/>
    </row>
    <row r="2" spans="1:21" ht="64.5" customHeight="1" x14ac:dyDescent="0.25">
      <c r="A2" s="34" t="s">
        <v>0</v>
      </c>
      <c r="B2" s="35" t="s">
        <v>1</v>
      </c>
      <c r="C2" s="36" t="s">
        <v>2</v>
      </c>
      <c r="D2" s="37" t="s">
        <v>3</v>
      </c>
      <c r="E2" s="37" t="s">
        <v>4</v>
      </c>
      <c r="F2" s="38" t="s">
        <v>114</v>
      </c>
      <c r="G2" s="37" t="s">
        <v>115</v>
      </c>
      <c r="H2" s="37" t="s">
        <v>116</v>
      </c>
      <c r="I2" s="37" t="s">
        <v>5</v>
      </c>
      <c r="J2" s="38" t="s">
        <v>6</v>
      </c>
      <c r="K2" s="36" t="s">
        <v>7</v>
      </c>
      <c r="M2" s="2"/>
      <c r="N2" s="2"/>
      <c r="O2" s="2"/>
      <c r="P2" s="2"/>
      <c r="S2" s="2"/>
      <c r="T2" s="2"/>
      <c r="U2" s="2"/>
    </row>
    <row r="3" spans="1:21" x14ac:dyDescent="0.25">
      <c r="A3" s="3" t="s">
        <v>8</v>
      </c>
      <c r="B3" s="4">
        <v>35</v>
      </c>
      <c r="C3" s="5">
        <v>979</v>
      </c>
      <c r="D3" s="6">
        <v>700</v>
      </c>
      <c r="E3" s="6">
        <v>259</v>
      </c>
      <c r="F3" s="7">
        <f>E3/D3</f>
        <v>0.37</v>
      </c>
      <c r="G3" s="8">
        <v>60</v>
      </c>
      <c r="H3" s="41">
        <f>Tabella1[[#This Row],[Candidati con punteggio uguale o superiore a 60/100 (Vincitori + Idonei)]]/Tabella1[[#This Row],[Partecipanti al test]]</f>
        <v>0.23166023166023167</v>
      </c>
      <c r="I3" s="43">
        <f>IF(G3&gt;=B3,B3,G3)</f>
        <v>35</v>
      </c>
      <c r="J3" s="9" t="str">
        <f>IF(I3&lt;B3,"NO","SI")</f>
        <v>SI</v>
      </c>
      <c r="K3" s="10">
        <f>IF(I3&lt;G3,G3-B3,0)</f>
        <v>25</v>
      </c>
      <c r="N3" s="11"/>
      <c r="O3" s="11"/>
      <c r="P3" s="11"/>
      <c r="T3" s="11"/>
      <c r="U3" s="11"/>
    </row>
    <row r="4" spans="1:21" x14ac:dyDescent="0.25">
      <c r="A4" s="12" t="s">
        <v>9</v>
      </c>
      <c r="B4" s="13">
        <v>16</v>
      </c>
      <c r="C4" s="14">
        <v>144</v>
      </c>
      <c r="D4" s="15">
        <v>144</v>
      </c>
      <c r="E4" s="15">
        <v>48</v>
      </c>
      <c r="F4" s="16">
        <f>E4/D4</f>
        <v>0.33333333333333331</v>
      </c>
      <c r="G4" s="17">
        <v>14</v>
      </c>
      <c r="H4" s="41">
        <f>Tabella1[[#This Row],[Candidati con punteggio uguale o superiore a 60/100 (Vincitori + Idonei)]]/Tabella1[[#This Row],[Partecipanti al test]]</f>
        <v>0.29166666666666669</v>
      </c>
      <c r="I4" s="44">
        <f>IF(G4&gt;=B4,B4,G4)</f>
        <v>14</v>
      </c>
      <c r="J4" s="18" t="str">
        <f>IF(I4&lt;B4,"NO","SI")</f>
        <v>NO</v>
      </c>
      <c r="K4" s="19">
        <f>IF(I4&lt;G4,G4-B4,0)</f>
        <v>0</v>
      </c>
      <c r="N4" s="11"/>
      <c r="O4" s="11"/>
      <c r="P4" s="11"/>
      <c r="T4" s="11"/>
      <c r="U4" s="11"/>
    </row>
    <row r="5" spans="1:21" x14ac:dyDescent="0.25">
      <c r="A5" s="12" t="s">
        <v>10</v>
      </c>
      <c r="B5" s="13">
        <v>17</v>
      </c>
      <c r="C5" s="14">
        <v>532</v>
      </c>
      <c r="D5" s="15">
        <v>340</v>
      </c>
      <c r="E5" s="15">
        <v>120</v>
      </c>
      <c r="F5" s="16">
        <f>E5/D5</f>
        <v>0.35294117647058826</v>
      </c>
      <c r="G5" s="17">
        <v>48</v>
      </c>
      <c r="H5" s="41">
        <f>Tabella1[[#This Row],[Candidati con punteggio uguale o superiore a 60/100 (Vincitori + Idonei)]]/Tabella1[[#This Row],[Partecipanti al test]]</f>
        <v>0.4</v>
      </c>
      <c r="I5" s="44">
        <f>IF(G5&gt;=B5,B5,G5)</f>
        <v>17</v>
      </c>
      <c r="J5" s="18" t="str">
        <f>IF(I5&lt;B5,"NO","SI")</f>
        <v>SI</v>
      </c>
      <c r="K5" s="19">
        <f>IF(I5&lt;G5,G5-B5,0)</f>
        <v>31</v>
      </c>
      <c r="N5" s="11"/>
      <c r="O5" s="11"/>
      <c r="P5" s="11"/>
      <c r="T5" s="11"/>
      <c r="U5" s="11"/>
    </row>
    <row r="6" spans="1:21" x14ac:dyDescent="0.25">
      <c r="A6" s="12" t="s">
        <v>11</v>
      </c>
      <c r="B6" s="13">
        <v>6</v>
      </c>
      <c r="C6" s="14">
        <v>81</v>
      </c>
      <c r="D6" s="15">
        <v>81</v>
      </c>
      <c r="E6" s="15">
        <v>37</v>
      </c>
      <c r="F6" s="16">
        <f>E6/D6</f>
        <v>0.4567901234567901</v>
      </c>
      <c r="G6" s="17">
        <v>13</v>
      </c>
      <c r="H6" s="41">
        <f>Tabella1[[#This Row],[Candidati con punteggio uguale o superiore a 60/100 (Vincitori + Idonei)]]/Tabella1[[#This Row],[Partecipanti al test]]</f>
        <v>0.35135135135135137</v>
      </c>
      <c r="I6" s="44">
        <f>IF(G6&gt;=B6,B6,G6)</f>
        <v>6</v>
      </c>
      <c r="J6" s="18" t="str">
        <f>IF(I6&lt;B6,"NO","SI")</f>
        <v>SI</v>
      </c>
      <c r="K6" s="19">
        <f>IF(I6&lt;G6,G6-B6,0)</f>
        <v>7</v>
      </c>
      <c r="N6" s="11"/>
      <c r="O6" s="11"/>
      <c r="P6" s="11"/>
      <c r="T6" s="11"/>
      <c r="U6" s="11"/>
    </row>
    <row r="7" spans="1:21" x14ac:dyDescent="0.25">
      <c r="A7" s="12" t="s">
        <v>12</v>
      </c>
      <c r="B7" s="13">
        <v>12</v>
      </c>
      <c r="C7" s="14">
        <v>235</v>
      </c>
      <c r="D7" s="15">
        <v>235</v>
      </c>
      <c r="E7" s="15">
        <v>77</v>
      </c>
      <c r="F7" s="16">
        <f>E7/D7</f>
        <v>0.32765957446808508</v>
      </c>
      <c r="G7" s="17">
        <v>28</v>
      </c>
      <c r="H7" s="41">
        <f>Tabella1[[#This Row],[Candidati con punteggio uguale o superiore a 60/100 (Vincitori + Idonei)]]/Tabella1[[#This Row],[Partecipanti al test]]</f>
        <v>0.36363636363636365</v>
      </c>
      <c r="I7" s="44">
        <f>IF(G7&gt;=B7,B7,G7)</f>
        <v>12</v>
      </c>
      <c r="J7" s="18" t="str">
        <f>IF(I7&lt;B7,"NO","SI")</f>
        <v>SI</v>
      </c>
      <c r="K7" s="19">
        <f>IF(I7&lt;G7,G7-B7,0)</f>
        <v>16</v>
      </c>
      <c r="N7" s="11"/>
      <c r="O7" s="11"/>
      <c r="P7" s="11"/>
      <c r="T7" s="11"/>
      <c r="U7" s="11"/>
    </row>
    <row r="8" spans="1:21" x14ac:dyDescent="0.25">
      <c r="A8" s="12" t="s">
        <v>13</v>
      </c>
      <c r="B8" s="13">
        <v>8</v>
      </c>
      <c r="C8" s="14">
        <v>296</v>
      </c>
      <c r="D8" s="15">
        <v>160</v>
      </c>
      <c r="E8" s="15">
        <v>69</v>
      </c>
      <c r="F8" s="16">
        <f>E8/D8</f>
        <v>0.43125000000000002</v>
      </c>
      <c r="G8" s="17">
        <v>21</v>
      </c>
      <c r="H8" s="41">
        <f>Tabella1[[#This Row],[Candidati con punteggio uguale o superiore a 60/100 (Vincitori + Idonei)]]/Tabella1[[#This Row],[Partecipanti al test]]</f>
        <v>0.30434782608695654</v>
      </c>
      <c r="I8" s="44">
        <f>IF(G8&gt;=B8,B8,G8)</f>
        <v>8</v>
      </c>
      <c r="J8" s="18" t="str">
        <f>IF(I8&lt;B8,"NO","SI")</f>
        <v>SI</v>
      </c>
      <c r="K8" s="19">
        <f>IF(I8&lt;G8,G8-B8,0)</f>
        <v>13</v>
      </c>
      <c r="N8" s="11"/>
      <c r="O8" s="11"/>
      <c r="P8" s="11"/>
      <c r="T8" s="11"/>
      <c r="U8" s="11"/>
    </row>
    <row r="9" spans="1:21" x14ac:dyDescent="0.25">
      <c r="A9" s="12" t="s">
        <v>14</v>
      </c>
      <c r="B9" s="13">
        <v>8</v>
      </c>
      <c r="C9" s="14">
        <v>87</v>
      </c>
      <c r="D9" s="15">
        <v>87</v>
      </c>
      <c r="E9" s="15">
        <v>28</v>
      </c>
      <c r="F9" s="16">
        <f>E9/D9</f>
        <v>0.32183908045977011</v>
      </c>
      <c r="G9" s="17">
        <v>8</v>
      </c>
      <c r="H9" s="41">
        <f>Tabella1[[#This Row],[Candidati con punteggio uguale o superiore a 60/100 (Vincitori + Idonei)]]/Tabella1[[#This Row],[Partecipanti al test]]</f>
        <v>0.2857142857142857</v>
      </c>
      <c r="I9" s="44">
        <f>IF(G9&gt;=B9,B9,G9)</f>
        <v>8</v>
      </c>
      <c r="J9" s="18" t="str">
        <f>IF(I9&lt;B9,"NO","SI")</f>
        <v>SI</v>
      </c>
      <c r="K9" s="19">
        <f>IF(I9&lt;G9,G9-B9,0)</f>
        <v>0</v>
      </c>
      <c r="N9" s="11"/>
      <c r="O9" s="11"/>
      <c r="P9" s="11"/>
      <c r="T9" s="11"/>
      <c r="U9" s="11"/>
    </row>
    <row r="10" spans="1:21" x14ac:dyDescent="0.25">
      <c r="A10" s="12" t="s">
        <v>15</v>
      </c>
      <c r="B10" s="13">
        <v>24</v>
      </c>
      <c r="C10" s="14">
        <v>1045</v>
      </c>
      <c r="D10" s="15">
        <v>480</v>
      </c>
      <c r="E10" s="15">
        <v>186</v>
      </c>
      <c r="F10" s="16">
        <f>E10/D10</f>
        <v>0.38750000000000001</v>
      </c>
      <c r="G10" s="17">
        <v>36</v>
      </c>
      <c r="H10" s="41">
        <f>Tabella1[[#This Row],[Candidati con punteggio uguale o superiore a 60/100 (Vincitori + Idonei)]]/Tabella1[[#This Row],[Partecipanti al test]]</f>
        <v>0.19354838709677419</v>
      </c>
      <c r="I10" s="44">
        <f>IF(G10&gt;=B10,B10,G10)</f>
        <v>24</v>
      </c>
      <c r="J10" s="18" t="str">
        <f>IF(I10&lt;B10,"NO","SI")</f>
        <v>SI</v>
      </c>
      <c r="K10" s="19">
        <f>IF(I10&lt;G10,G10-B10,0)</f>
        <v>12</v>
      </c>
      <c r="N10" s="11"/>
      <c r="O10" s="11"/>
      <c r="P10" s="11"/>
      <c r="T10" s="11"/>
      <c r="U10" s="11"/>
    </row>
    <row r="11" spans="1:21" x14ac:dyDescent="0.25">
      <c r="A11" s="12" t="s">
        <v>16</v>
      </c>
      <c r="B11" s="13">
        <v>78</v>
      </c>
      <c r="C11" s="14">
        <v>3144</v>
      </c>
      <c r="D11" s="15">
        <v>1560</v>
      </c>
      <c r="E11" s="15">
        <v>552</v>
      </c>
      <c r="F11" s="16">
        <f>E11/D11</f>
        <v>0.35384615384615387</v>
      </c>
      <c r="G11" s="17">
        <v>162</v>
      </c>
      <c r="H11" s="41">
        <f>Tabella1[[#This Row],[Candidati con punteggio uguale o superiore a 60/100 (Vincitori + Idonei)]]/Tabella1[[#This Row],[Partecipanti al test]]</f>
        <v>0.29347826086956524</v>
      </c>
      <c r="I11" s="44">
        <f>IF(G11&gt;=B11,B11,G11)</f>
        <v>78</v>
      </c>
      <c r="J11" s="18" t="str">
        <f>IF(I11&lt;B11,"NO","SI")</f>
        <v>SI</v>
      </c>
      <c r="K11" s="19">
        <f>IF(I11&lt;G11,G11-B11,0)</f>
        <v>84</v>
      </c>
      <c r="N11" s="11"/>
      <c r="O11" s="11"/>
      <c r="P11" s="11"/>
      <c r="T11" s="11"/>
      <c r="U11" s="11"/>
    </row>
    <row r="12" spans="1:21" x14ac:dyDescent="0.25">
      <c r="A12" s="12" t="s">
        <v>17</v>
      </c>
      <c r="B12" s="13">
        <v>28</v>
      </c>
      <c r="C12" s="14">
        <v>769</v>
      </c>
      <c r="D12" s="15">
        <v>560</v>
      </c>
      <c r="E12" s="15">
        <v>217</v>
      </c>
      <c r="F12" s="16">
        <f>E12/D12</f>
        <v>0.38750000000000001</v>
      </c>
      <c r="G12" s="17">
        <v>64</v>
      </c>
      <c r="H12" s="41">
        <f>Tabella1[[#This Row],[Candidati con punteggio uguale o superiore a 60/100 (Vincitori + Idonei)]]/Tabella1[[#This Row],[Partecipanti al test]]</f>
        <v>0.29493087557603687</v>
      </c>
      <c r="I12" s="44">
        <f>IF(G12&gt;=B12,B12,G12)</f>
        <v>28</v>
      </c>
      <c r="J12" s="18" t="str">
        <f>IF(I12&lt;B12,"NO","SI")</f>
        <v>SI</v>
      </c>
      <c r="K12" s="19">
        <f>IF(I12&lt;G12,G12-B12,0)</f>
        <v>36</v>
      </c>
      <c r="N12" s="11"/>
      <c r="O12" s="11"/>
      <c r="P12" s="11"/>
      <c r="T12" s="11"/>
      <c r="U12" s="11"/>
    </row>
    <row r="13" spans="1:21" x14ac:dyDescent="0.25">
      <c r="A13" s="12" t="s">
        <v>18</v>
      </c>
      <c r="B13" s="13">
        <v>4</v>
      </c>
      <c r="C13" s="14">
        <v>68</v>
      </c>
      <c r="D13" s="15">
        <v>68</v>
      </c>
      <c r="E13" s="15">
        <v>23</v>
      </c>
      <c r="F13" s="16">
        <f>E13/D13</f>
        <v>0.33823529411764708</v>
      </c>
      <c r="G13" s="17">
        <v>13</v>
      </c>
      <c r="H13" s="41">
        <f>Tabella1[[#This Row],[Candidati con punteggio uguale o superiore a 60/100 (Vincitori + Idonei)]]/Tabella1[[#This Row],[Partecipanti al test]]</f>
        <v>0.56521739130434778</v>
      </c>
      <c r="I13" s="44">
        <f>IF(G13&gt;=B13,B13,G13)</f>
        <v>4</v>
      </c>
      <c r="J13" s="18" t="str">
        <f>IF(I13&lt;B13,"NO","SI")</f>
        <v>SI</v>
      </c>
      <c r="K13" s="19">
        <f>IF(I13&lt;G13,G13-B13,0)</f>
        <v>9</v>
      </c>
      <c r="N13" s="11"/>
      <c r="O13" s="11"/>
      <c r="P13" s="11"/>
      <c r="T13" s="11"/>
      <c r="U13" s="11"/>
    </row>
    <row r="14" spans="1:21" x14ac:dyDescent="0.25">
      <c r="A14" s="12" t="s">
        <v>19</v>
      </c>
      <c r="B14" s="13">
        <v>16</v>
      </c>
      <c r="C14" s="14">
        <v>641</v>
      </c>
      <c r="D14" s="15">
        <v>320</v>
      </c>
      <c r="E14" s="15">
        <v>113</v>
      </c>
      <c r="F14" s="16">
        <f>E14/D14</f>
        <v>0.35312500000000002</v>
      </c>
      <c r="G14" s="17">
        <v>31</v>
      </c>
      <c r="H14" s="41">
        <f>Tabella1[[#This Row],[Candidati con punteggio uguale o superiore a 60/100 (Vincitori + Idonei)]]/Tabella1[[#This Row],[Partecipanti al test]]</f>
        <v>0.27433628318584069</v>
      </c>
      <c r="I14" s="44">
        <f>IF(G14&gt;=B14,B14,G14)</f>
        <v>16</v>
      </c>
      <c r="J14" s="18" t="str">
        <f>IF(I14&lt;B14,"NO","SI")</f>
        <v>SI</v>
      </c>
      <c r="K14" s="19">
        <f>IF(I14&lt;G14,G14-B14,0)</f>
        <v>15</v>
      </c>
      <c r="N14" s="11"/>
      <c r="O14" s="11"/>
      <c r="P14" s="11"/>
      <c r="T14" s="11"/>
      <c r="U14" s="11"/>
    </row>
    <row r="15" spans="1:21" x14ac:dyDescent="0.25">
      <c r="A15" s="12" t="s">
        <v>20</v>
      </c>
      <c r="B15" s="13">
        <v>38</v>
      </c>
      <c r="C15" s="14">
        <v>346</v>
      </c>
      <c r="D15" s="15">
        <v>346</v>
      </c>
      <c r="E15" s="15">
        <v>121</v>
      </c>
      <c r="F15" s="16">
        <f>E15/D15</f>
        <v>0.34971098265895956</v>
      </c>
      <c r="G15" s="17">
        <v>48</v>
      </c>
      <c r="H15" s="41">
        <f>Tabella1[[#This Row],[Candidati con punteggio uguale o superiore a 60/100 (Vincitori + Idonei)]]/Tabella1[[#This Row],[Partecipanti al test]]</f>
        <v>0.39669421487603307</v>
      </c>
      <c r="I15" s="44">
        <f>IF(G15&gt;=B15,B15,G15)</f>
        <v>38</v>
      </c>
      <c r="J15" s="18" t="str">
        <f>IF(I15&lt;B15,"NO","SI")</f>
        <v>SI</v>
      </c>
      <c r="K15" s="19">
        <f>IF(I15&lt;G15,G15-B15,0)</f>
        <v>10</v>
      </c>
      <c r="N15" s="11"/>
      <c r="O15" s="11"/>
      <c r="P15" s="11"/>
      <c r="T15" s="11"/>
      <c r="U15" s="11"/>
    </row>
    <row r="16" spans="1:21" x14ac:dyDescent="0.25">
      <c r="A16" s="12" t="s">
        <v>21</v>
      </c>
      <c r="B16" s="13">
        <v>6</v>
      </c>
      <c r="C16" s="14">
        <v>62</v>
      </c>
      <c r="D16" s="15">
        <v>62</v>
      </c>
      <c r="E16" s="15">
        <v>23</v>
      </c>
      <c r="F16" s="16">
        <f>E16/D16</f>
        <v>0.37096774193548387</v>
      </c>
      <c r="G16" s="17">
        <v>8</v>
      </c>
      <c r="H16" s="41">
        <f>Tabella1[[#This Row],[Candidati con punteggio uguale o superiore a 60/100 (Vincitori + Idonei)]]/Tabella1[[#This Row],[Partecipanti al test]]</f>
        <v>0.34782608695652173</v>
      </c>
      <c r="I16" s="44">
        <f>IF(G16&gt;=B16,B16,G16)</f>
        <v>6</v>
      </c>
      <c r="J16" s="18" t="str">
        <f>IF(I16&lt;B16,"NO","SI")</f>
        <v>SI</v>
      </c>
      <c r="K16" s="19">
        <f>IF(I16&lt;G16,G16-B16,0)</f>
        <v>2</v>
      </c>
      <c r="N16" s="11"/>
      <c r="O16" s="11"/>
      <c r="P16" s="11"/>
      <c r="T16" s="11"/>
      <c r="U16" s="11"/>
    </row>
    <row r="17" spans="1:21" x14ac:dyDescent="0.25">
      <c r="A17" s="12" t="s">
        <v>22</v>
      </c>
      <c r="B17" s="13">
        <v>40</v>
      </c>
      <c r="C17" s="14">
        <v>1111</v>
      </c>
      <c r="D17" s="15">
        <v>800</v>
      </c>
      <c r="E17" s="15">
        <v>256</v>
      </c>
      <c r="F17" s="16">
        <f>E17/D17</f>
        <v>0.32</v>
      </c>
      <c r="G17" s="17">
        <v>96</v>
      </c>
      <c r="H17" s="41">
        <f>Tabella1[[#This Row],[Candidati con punteggio uguale o superiore a 60/100 (Vincitori + Idonei)]]/Tabella1[[#This Row],[Partecipanti al test]]</f>
        <v>0.375</v>
      </c>
      <c r="I17" s="44">
        <f>IF(G17&gt;=B17,B17,G17)</f>
        <v>40</v>
      </c>
      <c r="J17" s="18" t="str">
        <f>IF(I17&lt;B17,"NO","SI")</f>
        <v>SI</v>
      </c>
      <c r="K17" s="19">
        <f>IF(I17&lt;G17,G17-B17,0)</f>
        <v>56</v>
      </c>
      <c r="N17" s="11"/>
      <c r="O17" s="11"/>
      <c r="P17" s="11"/>
      <c r="T17" s="11"/>
      <c r="U17" s="11"/>
    </row>
    <row r="18" spans="1:21" x14ac:dyDescent="0.25">
      <c r="A18" s="12" t="s">
        <v>23</v>
      </c>
      <c r="B18" s="13">
        <v>50</v>
      </c>
      <c r="C18" s="14">
        <v>494</v>
      </c>
      <c r="D18" s="15">
        <v>494</v>
      </c>
      <c r="E18" s="15">
        <v>197</v>
      </c>
      <c r="F18" s="16">
        <f>E18/D18</f>
        <v>0.39878542510121456</v>
      </c>
      <c r="G18" s="17">
        <v>63</v>
      </c>
      <c r="H18" s="41">
        <f>Tabella1[[#This Row],[Candidati con punteggio uguale o superiore a 60/100 (Vincitori + Idonei)]]/Tabella1[[#This Row],[Partecipanti al test]]</f>
        <v>0.31979695431472083</v>
      </c>
      <c r="I18" s="44">
        <f>IF(G18&gt;=B18,B18,G18)</f>
        <v>50</v>
      </c>
      <c r="J18" s="18" t="str">
        <f>IF(I18&lt;B18,"NO","SI")</f>
        <v>SI</v>
      </c>
      <c r="K18" s="19">
        <f>IF(I18&lt;G18,G18-B18,0)</f>
        <v>13</v>
      </c>
      <c r="N18" s="11"/>
      <c r="O18" s="11"/>
      <c r="P18" s="11"/>
      <c r="T18" s="11"/>
      <c r="U18" s="11"/>
    </row>
    <row r="19" spans="1:21" x14ac:dyDescent="0.25">
      <c r="A19" s="12" t="s">
        <v>24</v>
      </c>
      <c r="B19" s="13">
        <v>21</v>
      </c>
      <c r="C19" s="14">
        <v>771</v>
      </c>
      <c r="D19" s="15">
        <v>420</v>
      </c>
      <c r="E19" s="15">
        <v>155</v>
      </c>
      <c r="F19" s="16">
        <f>E19/D19</f>
        <v>0.36904761904761907</v>
      </c>
      <c r="G19" s="17">
        <v>45</v>
      </c>
      <c r="H19" s="41">
        <f>Tabella1[[#This Row],[Candidati con punteggio uguale o superiore a 60/100 (Vincitori + Idonei)]]/Tabella1[[#This Row],[Partecipanti al test]]</f>
        <v>0.29032258064516131</v>
      </c>
      <c r="I19" s="44">
        <f>IF(G19&gt;=B19,B19,G19)</f>
        <v>21</v>
      </c>
      <c r="J19" s="18" t="str">
        <f>IF(I19&lt;B19,"NO","SI")</f>
        <v>SI</v>
      </c>
      <c r="K19" s="19">
        <f>IF(I19&lt;G19,G19-B19,0)</f>
        <v>24</v>
      </c>
      <c r="N19" s="11"/>
      <c r="O19" s="11"/>
      <c r="P19" s="11"/>
      <c r="T19" s="11"/>
      <c r="U19" s="11"/>
    </row>
    <row r="20" spans="1:21" x14ac:dyDescent="0.25">
      <c r="A20" s="12" t="s">
        <v>25</v>
      </c>
      <c r="B20" s="13">
        <v>41</v>
      </c>
      <c r="C20" s="14">
        <v>1439</v>
      </c>
      <c r="D20" s="15">
        <v>820</v>
      </c>
      <c r="E20" s="15">
        <v>235</v>
      </c>
      <c r="F20" s="16">
        <f>E20/D20</f>
        <v>0.28658536585365851</v>
      </c>
      <c r="G20" s="17">
        <v>111</v>
      </c>
      <c r="H20" s="41">
        <f>Tabella1[[#This Row],[Candidati con punteggio uguale o superiore a 60/100 (Vincitori + Idonei)]]/Tabella1[[#This Row],[Partecipanti al test]]</f>
        <v>0.47234042553191491</v>
      </c>
      <c r="I20" s="44">
        <f>IF(G20&gt;=B20,B20,G20)</f>
        <v>41</v>
      </c>
      <c r="J20" s="18" t="str">
        <f>IF(I20&lt;B20,"NO","SI")</f>
        <v>SI</v>
      </c>
      <c r="K20" s="19">
        <f>IF(I20&lt;G20,G20-B20,0)</f>
        <v>70</v>
      </c>
      <c r="N20" s="11"/>
      <c r="O20" s="11"/>
      <c r="P20" s="11"/>
      <c r="T20" s="11"/>
      <c r="U20" s="11"/>
    </row>
    <row r="21" spans="1:21" x14ac:dyDescent="0.25">
      <c r="A21" s="12" t="s">
        <v>26</v>
      </c>
      <c r="B21" s="13">
        <v>24</v>
      </c>
      <c r="C21" s="14">
        <v>622</v>
      </c>
      <c r="D21" s="15">
        <v>480</v>
      </c>
      <c r="E21" s="15">
        <v>218</v>
      </c>
      <c r="F21" s="16">
        <f>E21/D21</f>
        <v>0.45416666666666666</v>
      </c>
      <c r="G21" s="17">
        <v>53</v>
      </c>
      <c r="H21" s="41">
        <f>Tabella1[[#This Row],[Candidati con punteggio uguale o superiore a 60/100 (Vincitori + Idonei)]]/Tabella1[[#This Row],[Partecipanti al test]]</f>
        <v>0.24311926605504589</v>
      </c>
      <c r="I21" s="44">
        <f>IF(G21&gt;=B21,B21,G21)</f>
        <v>24</v>
      </c>
      <c r="J21" s="18" t="str">
        <f>IF(I21&lt;B21,"NO","SI")</f>
        <v>SI</v>
      </c>
      <c r="K21" s="19">
        <f>IF(I21&lt;G21,G21-B21,0)</f>
        <v>29</v>
      </c>
      <c r="N21" s="11"/>
      <c r="O21" s="11"/>
      <c r="P21" s="11"/>
      <c r="T21" s="11"/>
      <c r="U21" s="11"/>
    </row>
    <row r="22" spans="1:21" x14ac:dyDescent="0.25">
      <c r="A22" s="12" t="s">
        <v>27</v>
      </c>
      <c r="B22" s="13">
        <v>10</v>
      </c>
      <c r="C22" s="14">
        <v>593</v>
      </c>
      <c r="D22" s="15">
        <v>200</v>
      </c>
      <c r="E22" s="15">
        <v>100</v>
      </c>
      <c r="F22" s="16">
        <f>E22/D22</f>
        <v>0.5</v>
      </c>
      <c r="G22" s="17">
        <v>26</v>
      </c>
      <c r="H22" s="41">
        <f>Tabella1[[#This Row],[Candidati con punteggio uguale o superiore a 60/100 (Vincitori + Idonei)]]/Tabella1[[#This Row],[Partecipanti al test]]</f>
        <v>0.26</v>
      </c>
      <c r="I22" s="44">
        <f>IF(G22&gt;=B22,B22,G22)</f>
        <v>10</v>
      </c>
      <c r="J22" s="18" t="str">
        <f>IF(I22&lt;B22,"NO","SI")</f>
        <v>SI</v>
      </c>
      <c r="K22" s="19">
        <f>IF(I22&lt;G22,G22-B22,0)</f>
        <v>16</v>
      </c>
      <c r="N22" s="11"/>
      <c r="O22" s="11"/>
      <c r="P22" s="11"/>
      <c r="T22" s="11"/>
      <c r="U22" s="11"/>
    </row>
    <row r="23" spans="1:21" x14ac:dyDescent="0.25">
      <c r="A23" s="12" t="s">
        <v>28</v>
      </c>
      <c r="B23" s="13">
        <v>80</v>
      </c>
      <c r="C23" s="14">
        <v>2046</v>
      </c>
      <c r="D23" s="15">
        <v>1600</v>
      </c>
      <c r="E23" s="15">
        <v>512</v>
      </c>
      <c r="F23" s="16">
        <f>E23/D23</f>
        <v>0.32</v>
      </c>
      <c r="G23" s="17">
        <v>118</v>
      </c>
      <c r="H23" s="41">
        <f>Tabella1[[#This Row],[Candidati con punteggio uguale o superiore a 60/100 (Vincitori + Idonei)]]/Tabella1[[#This Row],[Partecipanti al test]]</f>
        <v>0.23046875</v>
      </c>
      <c r="I23" s="44">
        <f>IF(G23&gt;=B23,B23,G23)</f>
        <v>80</v>
      </c>
      <c r="J23" s="18" t="str">
        <f>IF(I23&lt;B23,"NO","SI")</f>
        <v>SI</v>
      </c>
      <c r="K23" s="19">
        <f>IF(I23&lt;G23,G23-B23,0)</f>
        <v>38</v>
      </c>
      <c r="N23" s="11"/>
      <c r="O23" s="11"/>
      <c r="P23" s="11"/>
      <c r="T23" s="11"/>
      <c r="U23" s="11"/>
    </row>
    <row r="24" spans="1:21" x14ac:dyDescent="0.25">
      <c r="A24" s="12" t="s">
        <v>29</v>
      </c>
      <c r="B24" s="13">
        <v>100</v>
      </c>
      <c r="C24" s="14">
        <v>2758</v>
      </c>
      <c r="D24" s="15">
        <v>2000</v>
      </c>
      <c r="E24" s="15">
        <v>786</v>
      </c>
      <c r="F24" s="16">
        <f>E24/D24</f>
        <v>0.39300000000000002</v>
      </c>
      <c r="G24" s="17">
        <v>213</v>
      </c>
      <c r="H24" s="41">
        <f>Tabella1[[#This Row],[Candidati con punteggio uguale o superiore a 60/100 (Vincitori + Idonei)]]/Tabella1[[#This Row],[Partecipanti al test]]</f>
        <v>0.27099236641221375</v>
      </c>
      <c r="I24" s="44">
        <f>IF(G24&gt;=B24,B24,G24)</f>
        <v>100</v>
      </c>
      <c r="J24" s="18" t="str">
        <f>IF(I24&lt;B24,"NO","SI")</f>
        <v>SI</v>
      </c>
      <c r="K24" s="19">
        <f>IF(I24&lt;G24,G24-B24,0)</f>
        <v>113</v>
      </c>
      <c r="N24" s="11"/>
      <c r="O24" s="11"/>
      <c r="P24" s="11"/>
      <c r="T24" s="11"/>
      <c r="U24" s="11"/>
    </row>
    <row r="25" spans="1:21" x14ac:dyDescent="0.25">
      <c r="A25" s="12" t="s">
        <v>30</v>
      </c>
      <c r="B25" s="13">
        <v>30</v>
      </c>
      <c r="C25" s="14">
        <v>1182</v>
      </c>
      <c r="D25" s="15">
        <v>600</v>
      </c>
      <c r="E25" s="15">
        <v>239</v>
      </c>
      <c r="F25" s="16">
        <f>E25/D25</f>
        <v>0.39833333333333332</v>
      </c>
      <c r="G25" s="17">
        <v>72</v>
      </c>
      <c r="H25" s="41">
        <f>Tabella1[[#This Row],[Candidati con punteggio uguale o superiore a 60/100 (Vincitori + Idonei)]]/Tabella1[[#This Row],[Partecipanti al test]]</f>
        <v>0.30125523012552302</v>
      </c>
      <c r="I25" s="44">
        <f>IF(G25&gt;=B25,B25,G25)</f>
        <v>30</v>
      </c>
      <c r="J25" s="18" t="str">
        <f>IF(I25&lt;B25,"NO","SI")</f>
        <v>SI</v>
      </c>
      <c r="K25" s="19">
        <f>IF(I25&lt;G25,G25-B25,0)</f>
        <v>42</v>
      </c>
      <c r="N25" s="11"/>
      <c r="O25" s="11"/>
      <c r="P25" s="11"/>
      <c r="T25" s="11"/>
      <c r="U25" s="11"/>
    </row>
    <row r="26" spans="1:21" x14ac:dyDescent="0.25">
      <c r="A26" s="12" t="s">
        <v>31</v>
      </c>
      <c r="B26" s="13">
        <v>15</v>
      </c>
      <c r="C26" s="14">
        <v>688</v>
      </c>
      <c r="D26" s="15">
        <v>300</v>
      </c>
      <c r="E26" s="15">
        <v>148</v>
      </c>
      <c r="F26" s="16">
        <f>E26/D26</f>
        <v>0.49333333333333335</v>
      </c>
      <c r="G26" s="17">
        <v>43</v>
      </c>
      <c r="H26" s="41">
        <f>Tabella1[[#This Row],[Candidati con punteggio uguale o superiore a 60/100 (Vincitori + Idonei)]]/Tabella1[[#This Row],[Partecipanti al test]]</f>
        <v>0.29054054054054052</v>
      </c>
      <c r="I26" s="44">
        <f>IF(G26&gt;=B26,B26,G26)</f>
        <v>15</v>
      </c>
      <c r="J26" s="18" t="str">
        <f>IF(I26&lt;B26,"NO","SI")</f>
        <v>SI</v>
      </c>
      <c r="K26" s="19">
        <f>IF(I26&lt;G26,G26-B26,0)</f>
        <v>28</v>
      </c>
      <c r="N26" s="11"/>
      <c r="O26" s="11"/>
      <c r="P26" s="11"/>
      <c r="T26" s="11"/>
      <c r="U26" s="11"/>
    </row>
    <row r="27" spans="1:21" x14ac:dyDescent="0.25">
      <c r="A27" s="12" t="s">
        <v>32</v>
      </c>
      <c r="B27" s="13">
        <v>18</v>
      </c>
      <c r="C27" s="14">
        <v>189</v>
      </c>
      <c r="D27" s="15">
        <v>189</v>
      </c>
      <c r="E27" s="15">
        <v>52</v>
      </c>
      <c r="F27" s="16">
        <f>E27/D27</f>
        <v>0.27513227513227512</v>
      </c>
      <c r="G27" s="17">
        <v>24</v>
      </c>
      <c r="H27" s="41">
        <f>Tabella1[[#This Row],[Candidati con punteggio uguale o superiore a 60/100 (Vincitori + Idonei)]]/Tabella1[[#This Row],[Partecipanti al test]]</f>
        <v>0.46153846153846156</v>
      </c>
      <c r="I27" s="44">
        <f>IF(G27&gt;=B27,B27,G27)</f>
        <v>18</v>
      </c>
      <c r="J27" s="18" t="str">
        <f>IF(I27&lt;B27,"NO","SI")</f>
        <v>SI</v>
      </c>
      <c r="K27" s="19">
        <f>IF(I27&lt;G27,G27-B27,0)</f>
        <v>6</v>
      </c>
      <c r="N27" s="11"/>
      <c r="O27" s="11"/>
      <c r="P27" s="11"/>
      <c r="T27" s="11"/>
      <c r="U27" s="11"/>
    </row>
    <row r="28" spans="1:21" x14ac:dyDescent="0.25">
      <c r="A28" s="12" t="s">
        <v>33</v>
      </c>
      <c r="B28" s="13">
        <v>60</v>
      </c>
      <c r="C28" s="14">
        <v>2929</v>
      </c>
      <c r="D28" s="15">
        <v>1200</v>
      </c>
      <c r="E28" s="15">
        <v>452</v>
      </c>
      <c r="F28" s="16">
        <f>E28/D28</f>
        <v>0.37666666666666665</v>
      </c>
      <c r="G28" s="17">
        <v>130</v>
      </c>
      <c r="H28" s="41">
        <f>Tabella1[[#This Row],[Candidati con punteggio uguale o superiore a 60/100 (Vincitori + Idonei)]]/Tabella1[[#This Row],[Partecipanti al test]]</f>
        <v>0.28761061946902655</v>
      </c>
      <c r="I28" s="44">
        <f>IF(G28&gt;=B28,B28,G28)</f>
        <v>60</v>
      </c>
      <c r="J28" s="18" t="str">
        <f>IF(I28&lt;B28,"NO","SI")</f>
        <v>SI</v>
      </c>
      <c r="K28" s="19">
        <f>IF(I28&lt;G28,G28-B28,0)</f>
        <v>70</v>
      </c>
      <c r="N28" s="11"/>
      <c r="O28" s="11"/>
      <c r="P28" s="11"/>
      <c r="T28" s="11"/>
      <c r="U28" s="11"/>
    </row>
    <row r="29" spans="1:21" x14ac:dyDescent="0.25">
      <c r="A29" s="12" t="s">
        <v>34</v>
      </c>
      <c r="B29" s="13">
        <v>16</v>
      </c>
      <c r="C29" s="14">
        <v>250</v>
      </c>
      <c r="D29" s="15">
        <v>250</v>
      </c>
      <c r="E29" s="15">
        <v>107</v>
      </c>
      <c r="F29" s="16">
        <f>E29/D29</f>
        <v>0.42799999999999999</v>
      </c>
      <c r="G29" s="17">
        <v>41</v>
      </c>
      <c r="H29" s="41">
        <f>Tabella1[[#This Row],[Candidati con punteggio uguale o superiore a 60/100 (Vincitori + Idonei)]]/Tabella1[[#This Row],[Partecipanti al test]]</f>
        <v>0.38317757009345793</v>
      </c>
      <c r="I29" s="44">
        <f>IF(G29&gt;=B29,B29,G29)</f>
        <v>16</v>
      </c>
      <c r="J29" s="18" t="str">
        <f>IF(I29&lt;B29,"NO","SI")</f>
        <v>SI</v>
      </c>
      <c r="K29" s="19">
        <f>IF(I29&lt;G29,G29-B29,0)</f>
        <v>25</v>
      </c>
      <c r="N29" s="11"/>
      <c r="O29" s="11"/>
      <c r="P29" s="11"/>
      <c r="T29" s="11"/>
      <c r="U29" s="11"/>
    </row>
    <row r="30" spans="1:21" x14ac:dyDescent="0.25">
      <c r="A30" s="12" t="s">
        <v>35</v>
      </c>
      <c r="B30" s="13">
        <v>21</v>
      </c>
      <c r="C30" s="14">
        <v>486</v>
      </c>
      <c r="D30" s="15">
        <v>420</v>
      </c>
      <c r="E30" s="15">
        <v>151</v>
      </c>
      <c r="F30" s="16">
        <f>E30/D30</f>
        <v>0.35952380952380952</v>
      </c>
      <c r="G30" s="17">
        <v>30</v>
      </c>
      <c r="H30" s="41">
        <f>Tabella1[[#This Row],[Candidati con punteggio uguale o superiore a 60/100 (Vincitori + Idonei)]]/Tabella1[[#This Row],[Partecipanti al test]]</f>
        <v>0.19867549668874171</v>
      </c>
      <c r="I30" s="44">
        <f>IF(G30&gt;=B30,B30,G30)</f>
        <v>21</v>
      </c>
      <c r="J30" s="18" t="str">
        <f>IF(I30&lt;B30,"NO","SI")</f>
        <v>SI</v>
      </c>
      <c r="K30" s="19">
        <f>IF(I30&lt;G30,G30-B30,0)</f>
        <v>9</v>
      </c>
      <c r="N30" s="11"/>
      <c r="O30" s="11"/>
      <c r="P30" s="11"/>
      <c r="T30" s="11"/>
      <c r="U30" s="11"/>
    </row>
    <row r="31" spans="1:21" x14ac:dyDescent="0.25">
      <c r="A31" s="12" t="s">
        <v>36</v>
      </c>
      <c r="B31" s="13">
        <v>16</v>
      </c>
      <c r="C31" s="14">
        <v>150</v>
      </c>
      <c r="D31" s="15">
        <v>150</v>
      </c>
      <c r="E31" s="15">
        <v>42</v>
      </c>
      <c r="F31" s="16">
        <f>E31/D31</f>
        <v>0.28000000000000003</v>
      </c>
      <c r="G31" s="17">
        <v>23</v>
      </c>
      <c r="H31" s="41">
        <f>Tabella1[[#This Row],[Candidati con punteggio uguale o superiore a 60/100 (Vincitori + Idonei)]]/Tabella1[[#This Row],[Partecipanti al test]]</f>
        <v>0.54761904761904767</v>
      </c>
      <c r="I31" s="44">
        <f>IF(G31&gt;=B31,B31,G31)</f>
        <v>16</v>
      </c>
      <c r="J31" s="18" t="str">
        <f>IF(I31&lt;B31,"NO","SI")</f>
        <v>SI</v>
      </c>
      <c r="K31" s="19">
        <f>IF(I31&lt;G31,G31-B31,0)</f>
        <v>7</v>
      </c>
      <c r="N31" s="11"/>
      <c r="O31" s="11"/>
      <c r="P31" s="11"/>
      <c r="T31" s="11"/>
      <c r="U31" s="11"/>
    </row>
    <row r="32" spans="1:21" x14ac:dyDescent="0.25">
      <c r="A32" s="12" t="s">
        <v>37</v>
      </c>
      <c r="B32" s="13">
        <v>13</v>
      </c>
      <c r="C32" s="14">
        <v>420</v>
      </c>
      <c r="D32" s="15">
        <v>260</v>
      </c>
      <c r="E32" s="15">
        <v>109</v>
      </c>
      <c r="F32" s="16">
        <f>E32/D32</f>
        <v>0.41923076923076924</v>
      </c>
      <c r="G32" s="17">
        <v>23</v>
      </c>
      <c r="H32" s="41">
        <f>Tabella1[[#This Row],[Candidati con punteggio uguale o superiore a 60/100 (Vincitori + Idonei)]]/Tabella1[[#This Row],[Partecipanti al test]]</f>
        <v>0.21100917431192662</v>
      </c>
      <c r="I32" s="44">
        <f>IF(G32&gt;=B32,B32,G32)</f>
        <v>13</v>
      </c>
      <c r="J32" s="18" t="str">
        <f>IF(I32&lt;B32,"NO","SI")</f>
        <v>SI</v>
      </c>
      <c r="K32" s="19">
        <f>IF(I32&lt;G32,G32-B32,0)</f>
        <v>10</v>
      </c>
      <c r="N32" s="11"/>
      <c r="O32" s="11"/>
      <c r="P32" s="11"/>
      <c r="T32" s="11"/>
      <c r="U32" s="11"/>
    </row>
    <row r="33" spans="1:21" x14ac:dyDescent="0.25">
      <c r="A33" s="12" t="s">
        <v>38</v>
      </c>
      <c r="B33" s="13">
        <v>6</v>
      </c>
      <c r="C33" s="14">
        <v>190</v>
      </c>
      <c r="D33" s="15">
        <v>120</v>
      </c>
      <c r="E33" s="15">
        <v>45</v>
      </c>
      <c r="F33" s="16">
        <f>E33/D33</f>
        <v>0.375</v>
      </c>
      <c r="G33" s="17">
        <v>15</v>
      </c>
      <c r="H33" s="41">
        <f>Tabella1[[#This Row],[Candidati con punteggio uguale o superiore a 60/100 (Vincitori + Idonei)]]/Tabella1[[#This Row],[Partecipanti al test]]</f>
        <v>0.33333333333333331</v>
      </c>
      <c r="I33" s="44">
        <f>IF(G33&gt;=B33,B33,G33)</f>
        <v>6</v>
      </c>
      <c r="J33" s="18" t="str">
        <f>IF(I33&lt;B33,"NO","SI")</f>
        <v>SI</v>
      </c>
      <c r="K33" s="19">
        <f>IF(I33&lt;G33,G33-B33,0)</f>
        <v>9</v>
      </c>
      <c r="N33" s="11"/>
      <c r="O33" s="11"/>
      <c r="P33" s="11"/>
      <c r="T33" s="11"/>
      <c r="U33" s="11"/>
    </row>
    <row r="34" spans="1:21" x14ac:dyDescent="0.25">
      <c r="A34" s="12" t="s">
        <v>39</v>
      </c>
      <c r="B34" s="13">
        <v>13</v>
      </c>
      <c r="C34" s="14">
        <v>191</v>
      </c>
      <c r="D34" s="15">
        <v>191</v>
      </c>
      <c r="E34" s="15">
        <v>65</v>
      </c>
      <c r="F34" s="16">
        <f>E34/D34</f>
        <v>0.34031413612565448</v>
      </c>
      <c r="G34" s="17">
        <v>24</v>
      </c>
      <c r="H34" s="41">
        <f>Tabella1[[#This Row],[Candidati con punteggio uguale o superiore a 60/100 (Vincitori + Idonei)]]/Tabella1[[#This Row],[Partecipanti al test]]</f>
        <v>0.36923076923076925</v>
      </c>
      <c r="I34" s="44">
        <f>IF(G34&gt;=B34,B34,G34)</f>
        <v>13</v>
      </c>
      <c r="J34" s="18" t="str">
        <f>IF(I34&lt;B34,"NO","SI")</f>
        <v>SI</v>
      </c>
      <c r="K34" s="19">
        <f>IF(I34&lt;G34,G34-B34,0)</f>
        <v>11</v>
      </c>
      <c r="N34" s="11"/>
      <c r="O34" s="11"/>
      <c r="P34" s="11"/>
      <c r="T34" s="11"/>
      <c r="U34" s="11"/>
    </row>
    <row r="35" spans="1:21" x14ac:dyDescent="0.25">
      <c r="A35" s="12" t="s">
        <v>40</v>
      </c>
      <c r="B35" s="13">
        <v>40</v>
      </c>
      <c r="C35" s="14">
        <v>947</v>
      </c>
      <c r="D35" s="15">
        <v>800</v>
      </c>
      <c r="E35" s="15">
        <v>269</v>
      </c>
      <c r="F35" s="16">
        <f>E35/D35</f>
        <v>0.33624999999999999</v>
      </c>
      <c r="G35" s="17">
        <v>98</v>
      </c>
      <c r="H35" s="41">
        <f>Tabella1[[#This Row],[Candidati con punteggio uguale o superiore a 60/100 (Vincitori + Idonei)]]/Tabella1[[#This Row],[Partecipanti al test]]</f>
        <v>0.36431226765799257</v>
      </c>
      <c r="I35" s="44">
        <f>IF(G35&gt;=B35,B35,G35)</f>
        <v>40</v>
      </c>
      <c r="J35" s="18" t="str">
        <f>IF(I35&lt;B35,"NO","SI")</f>
        <v>SI</v>
      </c>
      <c r="K35" s="19">
        <f>IF(I35&lt;G35,G35-B35,0)</f>
        <v>58</v>
      </c>
      <c r="N35" s="11"/>
      <c r="O35" s="11"/>
      <c r="P35" s="11"/>
      <c r="T35" s="11"/>
      <c r="U35" s="11"/>
    </row>
    <row r="36" spans="1:21" x14ac:dyDescent="0.25">
      <c r="A36" s="12" t="s">
        <v>41</v>
      </c>
      <c r="B36" s="13">
        <v>41</v>
      </c>
      <c r="C36" s="14">
        <v>1199</v>
      </c>
      <c r="D36" s="15">
        <v>820</v>
      </c>
      <c r="E36" s="15">
        <v>320</v>
      </c>
      <c r="F36" s="16">
        <f>E36/D36</f>
        <v>0.3902439024390244</v>
      </c>
      <c r="G36" s="17">
        <v>92</v>
      </c>
      <c r="H36" s="41">
        <f>Tabella1[[#This Row],[Candidati con punteggio uguale o superiore a 60/100 (Vincitori + Idonei)]]/Tabella1[[#This Row],[Partecipanti al test]]</f>
        <v>0.28749999999999998</v>
      </c>
      <c r="I36" s="44">
        <f>IF(G36&gt;=B36,B36,G36)</f>
        <v>41</v>
      </c>
      <c r="J36" s="18" t="str">
        <f>IF(I36&lt;B36,"NO","SI")</f>
        <v>SI</v>
      </c>
      <c r="K36" s="19">
        <f>IF(I36&lt;G36,G36-B36,0)</f>
        <v>51</v>
      </c>
      <c r="N36" s="11"/>
      <c r="O36" s="11"/>
      <c r="P36" s="11"/>
      <c r="T36" s="11"/>
      <c r="U36" s="11"/>
    </row>
    <row r="37" spans="1:21" x14ac:dyDescent="0.25">
      <c r="A37" s="12" t="s">
        <v>42</v>
      </c>
      <c r="B37" s="13">
        <v>14</v>
      </c>
      <c r="C37" s="14">
        <v>213</v>
      </c>
      <c r="D37" s="15">
        <v>213</v>
      </c>
      <c r="E37" s="15">
        <v>76</v>
      </c>
      <c r="F37" s="16">
        <f>E37/D37</f>
        <v>0.35680751173708919</v>
      </c>
      <c r="G37" s="17">
        <v>21</v>
      </c>
      <c r="H37" s="41">
        <f>Tabella1[[#This Row],[Candidati con punteggio uguale o superiore a 60/100 (Vincitori + Idonei)]]/Tabella1[[#This Row],[Partecipanti al test]]</f>
        <v>0.27631578947368424</v>
      </c>
      <c r="I37" s="44">
        <f>IF(G37&gt;=B37,B37,G37)</f>
        <v>14</v>
      </c>
      <c r="J37" s="18" t="str">
        <f>IF(I37&lt;B37,"NO","SI")</f>
        <v>SI</v>
      </c>
      <c r="K37" s="19">
        <f>IF(I37&lt;G37,G37-B37,0)</f>
        <v>7</v>
      </c>
      <c r="N37" s="11"/>
      <c r="O37" s="11"/>
      <c r="P37" s="11"/>
      <c r="T37" s="11"/>
      <c r="U37" s="11"/>
    </row>
    <row r="38" spans="1:21" x14ac:dyDescent="0.25">
      <c r="A38" s="12" t="s">
        <v>43</v>
      </c>
      <c r="B38" s="13">
        <v>21</v>
      </c>
      <c r="C38" s="14">
        <v>839</v>
      </c>
      <c r="D38" s="15">
        <v>420</v>
      </c>
      <c r="E38" s="15">
        <v>209</v>
      </c>
      <c r="F38" s="16">
        <f>E38/D38</f>
        <v>0.49761904761904763</v>
      </c>
      <c r="G38" s="17">
        <v>55</v>
      </c>
      <c r="H38" s="41">
        <f>Tabella1[[#This Row],[Candidati con punteggio uguale o superiore a 60/100 (Vincitori + Idonei)]]/Tabella1[[#This Row],[Partecipanti al test]]</f>
        <v>0.26315789473684209</v>
      </c>
      <c r="I38" s="44">
        <f>IF(G38&gt;=B38,B38,G38)</f>
        <v>21</v>
      </c>
      <c r="J38" s="18" t="str">
        <f>IF(I38&lt;B38,"NO","SI")</f>
        <v>SI</v>
      </c>
      <c r="K38" s="19">
        <f>IF(I38&lt;G38,G38-B38,0)</f>
        <v>34</v>
      </c>
      <c r="N38" s="11"/>
      <c r="O38" s="11"/>
      <c r="P38" s="11"/>
      <c r="T38" s="11"/>
      <c r="U38" s="11"/>
    </row>
    <row r="39" spans="1:21" x14ac:dyDescent="0.25">
      <c r="A39" s="12" t="s">
        <v>44</v>
      </c>
      <c r="B39" s="13">
        <v>39</v>
      </c>
      <c r="C39" s="14">
        <v>583</v>
      </c>
      <c r="D39" s="15">
        <v>583</v>
      </c>
      <c r="E39" s="15">
        <v>160</v>
      </c>
      <c r="F39" s="16">
        <f>E39/D39</f>
        <v>0.274442538593482</v>
      </c>
      <c r="G39" s="17">
        <v>61</v>
      </c>
      <c r="H39" s="41">
        <f>Tabella1[[#This Row],[Candidati con punteggio uguale o superiore a 60/100 (Vincitori + Idonei)]]/Tabella1[[#This Row],[Partecipanti al test]]</f>
        <v>0.38124999999999998</v>
      </c>
      <c r="I39" s="44">
        <f>IF(G39&gt;=B39,B39,G39)</f>
        <v>39</v>
      </c>
      <c r="J39" s="18" t="str">
        <f>IF(I39&lt;B39,"NO","SI")</f>
        <v>SI</v>
      </c>
      <c r="K39" s="19">
        <f>IF(I39&lt;G39,G39-B39,0)</f>
        <v>22</v>
      </c>
      <c r="N39" s="11"/>
      <c r="O39" s="11"/>
      <c r="P39" s="11"/>
      <c r="T39" s="11"/>
      <c r="U39" s="11"/>
    </row>
    <row r="40" spans="1:21" x14ac:dyDescent="0.25">
      <c r="A40" s="12" t="s">
        <v>45</v>
      </c>
      <c r="B40" s="13">
        <v>6</v>
      </c>
      <c r="C40" s="14">
        <v>84</v>
      </c>
      <c r="D40" s="15">
        <v>84</v>
      </c>
      <c r="E40" s="15">
        <v>30</v>
      </c>
      <c r="F40" s="16">
        <f>E40/D40</f>
        <v>0.35714285714285715</v>
      </c>
      <c r="G40" s="17">
        <v>18</v>
      </c>
      <c r="H40" s="41">
        <f>Tabella1[[#This Row],[Candidati con punteggio uguale o superiore a 60/100 (Vincitori + Idonei)]]/Tabella1[[#This Row],[Partecipanti al test]]</f>
        <v>0.6</v>
      </c>
      <c r="I40" s="44">
        <f>IF(G40&gt;=B40,B40,G40)</f>
        <v>6</v>
      </c>
      <c r="J40" s="18" t="str">
        <f>IF(I40&lt;B40,"NO","SI")</f>
        <v>SI</v>
      </c>
      <c r="K40" s="19">
        <f>IF(I40&lt;G40,G40-B40,0)</f>
        <v>12</v>
      </c>
      <c r="N40" s="11"/>
      <c r="O40" s="11"/>
      <c r="P40" s="11"/>
      <c r="T40" s="11"/>
      <c r="U40" s="11"/>
    </row>
    <row r="41" spans="1:21" x14ac:dyDescent="0.25">
      <c r="A41" s="12" t="s">
        <v>46</v>
      </c>
      <c r="B41" s="13">
        <v>9</v>
      </c>
      <c r="C41" s="14">
        <v>187</v>
      </c>
      <c r="D41" s="15">
        <v>180</v>
      </c>
      <c r="E41" s="15">
        <v>80</v>
      </c>
      <c r="F41" s="16">
        <f>E41/D41</f>
        <v>0.44444444444444442</v>
      </c>
      <c r="G41" s="17">
        <v>29</v>
      </c>
      <c r="H41" s="41">
        <f>Tabella1[[#This Row],[Candidati con punteggio uguale o superiore a 60/100 (Vincitori + Idonei)]]/Tabella1[[#This Row],[Partecipanti al test]]</f>
        <v>0.36249999999999999</v>
      </c>
      <c r="I41" s="44">
        <f>IF(G41&gt;=B41,B41,G41)</f>
        <v>9</v>
      </c>
      <c r="J41" s="18" t="str">
        <f>IF(I41&lt;B41,"NO","SI")</f>
        <v>SI</v>
      </c>
      <c r="K41" s="19">
        <f>IF(I41&lt;G41,G41-B41,0)</f>
        <v>20</v>
      </c>
      <c r="N41" s="11"/>
      <c r="O41" s="11"/>
      <c r="P41" s="11"/>
      <c r="T41" s="11"/>
      <c r="U41" s="11"/>
    </row>
    <row r="42" spans="1:21" x14ac:dyDescent="0.25">
      <c r="A42" s="12" t="s">
        <v>47</v>
      </c>
      <c r="B42" s="13">
        <v>9</v>
      </c>
      <c r="C42" s="14">
        <v>106</v>
      </c>
      <c r="D42" s="15">
        <v>106</v>
      </c>
      <c r="E42" s="15">
        <v>38</v>
      </c>
      <c r="F42" s="16">
        <f>E42/D42</f>
        <v>0.35849056603773582</v>
      </c>
      <c r="G42" s="17">
        <v>15</v>
      </c>
      <c r="H42" s="41">
        <f>Tabella1[[#This Row],[Candidati con punteggio uguale o superiore a 60/100 (Vincitori + Idonei)]]/Tabella1[[#This Row],[Partecipanti al test]]</f>
        <v>0.39473684210526316</v>
      </c>
      <c r="I42" s="44">
        <f>IF(G42&gt;=B42,B42,G42)</f>
        <v>9</v>
      </c>
      <c r="J42" s="18" t="str">
        <f>IF(I42&lt;B42,"NO","SI")</f>
        <v>SI</v>
      </c>
      <c r="K42" s="19">
        <f>IF(I42&lt;G42,G42-B42,0)</f>
        <v>6</v>
      </c>
      <c r="N42" s="11"/>
      <c r="O42" s="11"/>
      <c r="P42" s="11"/>
      <c r="T42" s="11"/>
      <c r="U42" s="11"/>
    </row>
    <row r="43" spans="1:21" x14ac:dyDescent="0.25">
      <c r="A43" s="12" t="s">
        <v>48</v>
      </c>
      <c r="B43" s="13">
        <v>3</v>
      </c>
      <c r="C43" s="14">
        <v>172</v>
      </c>
      <c r="D43" s="15">
        <v>60</v>
      </c>
      <c r="E43" s="15">
        <v>27</v>
      </c>
      <c r="F43" s="16">
        <f>E43/D43</f>
        <v>0.45</v>
      </c>
      <c r="G43" s="17">
        <v>9</v>
      </c>
      <c r="H43" s="41">
        <f>Tabella1[[#This Row],[Candidati con punteggio uguale o superiore a 60/100 (Vincitori + Idonei)]]/Tabella1[[#This Row],[Partecipanti al test]]</f>
        <v>0.33333333333333331</v>
      </c>
      <c r="I43" s="44">
        <f>IF(G43&gt;=B43,B43,G43)</f>
        <v>3</v>
      </c>
      <c r="J43" s="18" t="str">
        <f>IF(I43&lt;B43,"NO","SI")</f>
        <v>SI</v>
      </c>
      <c r="K43" s="19">
        <f>IF(I43&lt;G43,G43-B43,0)</f>
        <v>6</v>
      </c>
      <c r="N43" s="11"/>
      <c r="O43" s="11"/>
      <c r="P43" s="11"/>
      <c r="T43" s="11"/>
      <c r="U43" s="11"/>
    </row>
    <row r="44" spans="1:21" x14ac:dyDescent="0.25">
      <c r="A44" s="12" t="s">
        <v>49</v>
      </c>
      <c r="B44" s="13">
        <v>8</v>
      </c>
      <c r="C44" s="14">
        <v>138</v>
      </c>
      <c r="D44" s="15">
        <v>138</v>
      </c>
      <c r="E44" s="15">
        <v>56</v>
      </c>
      <c r="F44" s="16">
        <f>E44/D44</f>
        <v>0.40579710144927539</v>
      </c>
      <c r="G44" s="17">
        <v>13</v>
      </c>
      <c r="H44" s="41">
        <f>Tabella1[[#This Row],[Candidati con punteggio uguale o superiore a 60/100 (Vincitori + Idonei)]]/Tabella1[[#This Row],[Partecipanti al test]]</f>
        <v>0.23214285714285715</v>
      </c>
      <c r="I44" s="44">
        <f>IF(G44&gt;=B44,B44,G44)</f>
        <v>8</v>
      </c>
      <c r="J44" s="18" t="str">
        <f>IF(I44&lt;B44,"NO","SI")</f>
        <v>SI</v>
      </c>
      <c r="K44" s="19">
        <f>IF(I44&lt;G44,G44-B44,0)</f>
        <v>5</v>
      </c>
      <c r="N44" s="11"/>
      <c r="O44" s="11"/>
      <c r="P44" s="11"/>
      <c r="T44" s="11"/>
      <c r="U44" s="11"/>
    </row>
    <row r="45" spans="1:21" x14ac:dyDescent="0.25">
      <c r="A45" s="12" t="s">
        <v>50</v>
      </c>
      <c r="B45" s="13">
        <v>14</v>
      </c>
      <c r="C45" s="14">
        <v>667</v>
      </c>
      <c r="D45" s="15">
        <v>280</v>
      </c>
      <c r="E45" s="15">
        <v>146</v>
      </c>
      <c r="F45" s="16">
        <f>E45/D45</f>
        <v>0.52142857142857146</v>
      </c>
      <c r="G45" s="17">
        <v>43</v>
      </c>
      <c r="H45" s="41">
        <f>Tabella1[[#This Row],[Candidati con punteggio uguale o superiore a 60/100 (Vincitori + Idonei)]]/Tabella1[[#This Row],[Partecipanti al test]]</f>
        <v>0.29452054794520549</v>
      </c>
      <c r="I45" s="44">
        <f>IF(G45&gt;=B45,B45,G45)</f>
        <v>14</v>
      </c>
      <c r="J45" s="18" t="str">
        <f>IF(I45&lt;B45,"NO","SI")</f>
        <v>SI</v>
      </c>
      <c r="K45" s="19">
        <f>IF(I45&lt;G45,G45-B45,0)</f>
        <v>29</v>
      </c>
      <c r="N45" s="11"/>
      <c r="O45" s="11"/>
      <c r="P45" s="11"/>
      <c r="T45" s="11"/>
      <c r="U45" s="11"/>
    </row>
    <row r="46" spans="1:21" x14ac:dyDescent="0.25">
      <c r="A46" s="12" t="s">
        <v>51</v>
      </c>
      <c r="B46" s="13">
        <v>30</v>
      </c>
      <c r="C46" s="14">
        <v>767</v>
      </c>
      <c r="D46" s="15">
        <v>600</v>
      </c>
      <c r="E46" s="15">
        <v>290</v>
      </c>
      <c r="F46" s="16">
        <f>E46/D46</f>
        <v>0.48333333333333334</v>
      </c>
      <c r="G46" s="17">
        <v>73</v>
      </c>
      <c r="H46" s="41">
        <f>Tabella1[[#This Row],[Candidati con punteggio uguale o superiore a 60/100 (Vincitori + Idonei)]]/Tabella1[[#This Row],[Partecipanti al test]]</f>
        <v>0.25172413793103449</v>
      </c>
      <c r="I46" s="44">
        <f>IF(G46&gt;=B46,B46,G46)</f>
        <v>30</v>
      </c>
      <c r="J46" s="18" t="str">
        <f>IF(I46&lt;B46,"NO","SI")</f>
        <v>SI</v>
      </c>
      <c r="K46" s="19">
        <f>IF(I46&lt;G46,G46-B46,0)</f>
        <v>43</v>
      </c>
      <c r="N46" s="11"/>
      <c r="O46" s="11"/>
      <c r="P46" s="11"/>
      <c r="T46" s="11"/>
      <c r="U46" s="11"/>
    </row>
    <row r="47" spans="1:21" x14ac:dyDescent="0.25">
      <c r="A47" s="12" t="s">
        <v>52</v>
      </c>
      <c r="B47" s="13">
        <v>45</v>
      </c>
      <c r="C47" s="14">
        <v>2205</v>
      </c>
      <c r="D47" s="15">
        <v>900</v>
      </c>
      <c r="E47" s="15">
        <v>299</v>
      </c>
      <c r="F47" s="16">
        <f>E47/D47</f>
        <v>0.3322222222222222</v>
      </c>
      <c r="G47" s="17">
        <v>103</v>
      </c>
      <c r="H47" s="41">
        <f>Tabella1[[#This Row],[Candidati con punteggio uguale o superiore a 60/100 (Vincitori + Idonei)]]/Tabella1[[#This Row],[Partecipanti al test]]</f>
        <v>0.34448160535117056</v>
      </c>
      <c r="I47" s="44">
        <f>IF(G47&gt;=B47,B47,G47)</f>
        <v>45</v>
      </c>
      <c r="J47" s="18" t="str">
        <f>IF(I47&lt;B47,"NO","SI")</f>
        <v>SI</v>
      </c>
      <c r="K47" s="19">
        <f>IF(I47&lt;G47,G47-B47,0)</f>
        <v>58</v>
      </c>
      <c r="N47" s="11"/>
      <c r="O47" s="11"/>
      <c r="P47" s="11"/>
      <c r="T47" s="11"/>
      <c r="U47" s="11"/>
    </row>
    <row r="48" spans="1:21" x14ac:dyDescent="0.25">
      <c r="A48" s="12" t="s">
        <v>53</v>
      </c>
      <c r="B48" s="13">
        <v>12</v>
      </c>
      <c r="C48" s="14">
        <v>473</v>
      </c>
      <c r="D48" s="15">
        <v>240</v>
      </c>
      <c r="E48" s="15">
        <v>107</v>
      </c>
      <c r="F48" s="16">
        <f>E48/D48</f>
        <v>0.44583333333333336</v>
      </c>
      <c r="G48" s="17">
        <v>38</v>
      </c>
      <c r="H48" s="41">
        <f>Tabella1[[#This Row],[Candidati con punteggio uguale o superiore a 60/100 (Vincitori + Idonei)]]/Tabella1[[#This Row],[Partecipanti al test]]</f>
        <v>0.35514018691588783</v>
      </c>
      <c r="I48" s="44">
        <f>IF(G48&gt;=B48,B48,G48)</f>
        <v>12</v>
      </c>
      <c r="J48" s="18" t="str">
        <f>IF(I48&lt;B48,"NO","SI")</f>
        <v>SI</v>
      </c>
      <c r="K48" s="19">
        <f>IF(I48&lt;G48,G48-B48,0)</f>
        <v>26</v>
      </c>
      <c r="N48" s="11"/>
      <c r="O48" s="11"/>
      <c r="P48" s="11"/>
      <c r="T48" s="11"/>
      <c r="U48" s="11"/>
    </row>
    <row r="49" spans="1:21" x14ac:dyDescent="0.25">
      <c r="A49" s="12" t="s">
        <v>54</v>
      </c>
      <c r="B49" s="13">
        <v>16</v>
      </c>
      <c r="C49" s="14">
        <v>244</v>
      </c>
      <c r="D49" s="15">
        <v>244</v>
      </c>
      <c r="E49" s="15">
        <v>82</v>
      </c>
      <c r="F49" s="16">
        <f>E49/D49</f>
        <v>0.33606557377049179</v>
      </c>
      <c r="G49" s="17">
        <v>32</v>
      </c>
      <c r="H49" s="41">
        <f>Tabella1[[#This Row],[Candidati con punteggio uguale o superiore a 60/100 (Vincitori + Idonei)]]/Tabella1[[#This Row],[Partecipanti al test]]</f>
        <v>0.3902439024390244</v>
      </c>
      <c r="I49" s="44">
        <f>IF(G49&gt;=B49,B49,G49)</f>
        <v>16</v>
      </c>
      <c r="J49" s="18" t="str">
        <f>IF(I49&lt;B49,"NO","SI")</f>
        <v>SI</v>
      </c>
      <c r="K49" s="19">
        <f>IF(I49&lt;G49,G49-B49,0)</f>
        <v>16</v>
      </c>
      <c r="N49" s="11"/>
      <c r="O49" s="11"/>
      <c r="P49" s="11"/>
      <c r="T49" s="11"/>
      <c r="U49" s="11"/>
    </row>
    <row r="50" spans="1:21" x14ac:dyDescent="0.25">
      <c r="A50" s="12" t="s">
        <v>55</v>
      </c>
      <c r="B50" s="13">
        <v>12</v>
      </c>
      <c r="C50" s="14">
        <v>218</v>
      </c>
      <c r="D50" s="15">
        <v>218</v>
      </c>
      <c r="E50" s="15">
        <v>93</v>
      </c>
      <c r="F50" s="16">
        <f>E50/D50</f>
        <v>0.42660550458715596</v>
      </c>
      <c r="G50" s="17">
        <v>26</v>
      </c>
      <c r="H50" s="41">
        <f>Tabella1[[#This Row],[Candidati con punteggio uguale o superiore a 60/100 (Vincitori + Idonei)]]/Tabella1[[#This Row],[Partecipanti al test]]</f>
        <v>0.27956989247311825</v>
      </c>
      <c r="I50" s="44">
        <f>IF(G50&gt;=B50,B50,G50)</f>
        <v>12</v>
      </c>
      <c r="J50" s="18" t="str">
        <f>IF(I50&lt;B50,"NO","SI")</f>
        <v>SI</v>
      </c>
      <c r="K50" s="19">
        <f>IF(I50&lt;G50,G50-B50,0)</f>
        <v>14</v>
      </c>
      <c r="N50" s="11"/>
      <c r="O50" s="11"/>
      <c r="P50" s="11"/>
      <c r="T50" s="11"/>
      <c r="U50" s="11"/>
    </row>
    <row r="51" spans="1:21" x14ac:dyDescent="0.25">
      <c r="A51" s="12" t="s">
        <v>56</v>
      </c>
      <c r="B51" s="13">
        <v>16</v>
      </c>
      <c r="C51" s="14">
        <v>246</v>
      </c>
      <c r="D51" s="15">
        <v>246</v>
      </c>
      <c r="E51" s="15">
        <v>69</v>
      </c>
      <c r="F51" s="16">
        <f>E51/D51</f>
        <v>0.28048780487804881</v>
      </c>
      <c r="G51" s="17">
        <v>27</v>
      </c>
      <c r="H51" s="41">
        <f>Tabella1[[#This Row],[Candidati con punteggio uguale o superiore a 60/100 (Vincitori + Idonei)]]/Tabella1[[#This Row],[Partecipanti al test]]</f>
        <v>0.39130434782608697</v>
      </c>
      <c r="I51" s="44">
        <f>IF(G51&gt;=B51,B51,G51)</f>
        <v>16</v>
      </c>
      <c r="J51" s="18" t="str">
        <f>IF(I51&lt;B51,"NO","SI")</f>
        <v>SI</v>
      </c>
      <c r="K51" s="19">
        <f>IF(I51&lt;G51,G51-B51,0)</f>
        <v>11</v>
      </c>
      <c r="N51" s="11"/>
      <c r="O51" s="11"/>
      <c r="P51" s="11"/>
      <c r="T51" s="11"/>
      <c r="U51" s="11"/>
    </row>
    <row r="52" spans="1:21" x14ac:dyDescent="0.25">
      <c r="A52" s="12" t="s">
        <v>57</v>
      </c>
      <c r="B52" s="13">
        <v>11</v>
      </c>
      <c r="C52" s="14">
        <v>365</v>
      </c>
      <c r="D52" s="15">
        <v>220</v>
      </c>
      <c r="E52" s="15">
        <v>86</v>
      </c>
      <c r="F52" s="16">
        <f>E52/D52</f>
        <v>0.39090909090909093</v>
      </c>
      <c r="G52" s="17">
        <v>34</v>
      </c>
      <c r="H52" s="41">
        <f>Tabella1[[#This Row],[Candidati con punteggio uguale o superiore a 60/100 (Vincitori + Idonei)]]/Tabella1[[#This Row],[Partecipanti al test]]</f>
        <v>0.39534883720930231</v>
      </c>
      <c r="I52" s="44">
        <f>IF(G52&gt;=B52,B52,G52)</f>
        <v>11</v>
      </c>
      <c r="J52" s="18" t="str">
        <f>IF(I52&lt;B52,"NO","SI")</f>
        <v>SI</v>
      </c>
      <c r="K52" s="19">
        <f>IF(I52&lt;G52,G52-B52,0)</f>
        <v>23</v>
      </c>
      <c r="N52" s="11"/>
      <c r="O52" s="11"/>
      <c r="P52" s="11"/>
      <c r="T52" s="11"/>
      <c r="U52" s="11"/>
    </row>
    <row r="53" spans="1:21" x14ac:dyDescent="0.25">
      <c r="A53" s="12" t="s">
        <v>58</v>
      </c>
      <c r="B53" s="13">
        <v>20</v>
      </c>
      <c r="C53" s="14">
        <v>207</v>
      </c>
      <c r="D53" s="15">
        <v>207</v>
      </c>
      <c r="E53" s="15">
        <v>104</v>
      </c>
      <c r="F53" s="16">
        <f>E53/D53</f>
        <v>0.50241545893719808</v>
      </c>
      <c r="G53" s="17">
        <v>42</v>
      </c>
      <c r="H53" s="41">
        <f>Tabella1[[#This Row],[Candidati con punteggio uguale o superiore a 60/100 (Vincitori + Idonei)]]/Tabella1[[#This Row],[Partecipanti al test]]</f>
        <v>0.40384615384615385</v>
      </c>
      <c r="I53" s="44">
        <f>IF(G53&gt;=B53,B53,G53)</f>
        <v>20</v>
      </c>
      <c r="J53" s="18" t="str">
        <f>IF(I53&lt;B53,"NO","SI")</f>
        <v>SI</v>
      </c>
      <c r="K53" s="19">
        <f>IF(I53&lt;G53,G53-B53,0)</f>
        <v>22</v>
      </c>
      <c r="N53" s="11"/>
      <c r="O53" s="11"/>
      <c r="P53" s="11"/>
      <c r="T53" s="11"/>
      <c r="U53" s="11"/>
    </row>
    <row r="54" spans="1:21" x14ac:dyDescent="0.25">
      <c r="A54" s="12" t="s">
        <v>59</v>
      </c>
      <c r="B54" s="13">
        <v>10</v>
      </c>
      <c r="C54" s="14">
        <v>154</v>
      </c>
      <c r="D54" s="15">
        <v>154</v>
      </c>
      <c r="E54" s="15">
        <v>57</v>
      </c>
      <c r="F54" s="16">
        <f>E54/D54</f>
        <v>0.37012987012987014</v>
      </c>
      <c r="G54" s="17">
        <v>23</v>
      </c>
      <c r="H54" s="41">
        <f>Tabella1[[#This Row],[Candidati con punteggio uguale o superiore a 60/100 (Vincitori + Idonei)]]/Tabella1[[#This Row],[Partecipanti al test]]</f>
        <v>0.40350877192982454</v>
      </c>
      <c r="I54" s="44">
        <f>IF(G54&gt;=B54,B54,G54)</f>
        <v>10</v>
      </c>
      <c r="J54" s="18" t="str">
        <f>IF(I54&lt;B54,"NO","SI")</f>
        <v>SI</v>
      </c>
      <c r="K54" s="19">
        <f>IF(I54&lt;G54,G54-B54,0)</f>
        <v>13</v>
      </c>
      <c r="N54" s="11"/>
      <c r="O54" s="11"/>
      <c r="P54" s="11"/>
      <c r="T54" s="11"/>
      <c r="U54" s="11"/>
    </row>
    <row r="55" spans="1:21" x14ac:dyDescent="0.25">
      <c r="A55" s="12" t="s">
        <v>60</v>
      </c>
      <c r="B55" s="13">
        <v>12</v>
      </c>
      <c r="C55" s="14">
        <v>464</v>
      </c>
      <c r="D55" s="15">
        <v>240</v>
      </c>
      <c r="E55" s="15">
        <v>88</v>
      </c>
      <c r="F55" s="16">
        <f>E55/D55</f>
        <v>0.36666666666666664</v>
      </c>
      <c r="G55" s="17">
        <v>32</v>
      </c>
      <c r="H55" s="41">
        <f>Tabella1[[#This Row],[Candidati con punteggio uguale o superiore a 60/100 (Vincitori + Idonei)]]/Tabella1[[#This Row],[Partecipanti al test]]</f>
        <v>0.36363636363636365</v>
      </c>
      <c r="I55" s="44">
        <f>IF(G55&gt;=B55,B55,G55)</f>
        <v>12</v>
      </c>
      <c r="J55" s="18" t="str">
        <f>IF(I55&lt;B55,"NO","SI")</f>
        <v>SI</v>
      </c>
      <c r="K55" s="19">
        <f>IF(I55&lt;G55,G55-B55,0)</f>
        <v>20</v>
      </c>
      <c r="N55" s="11"/>
      <c r="O55" s="11"/>
      <c r="P55" s="11"/>
      <c r="T55" s="11"/>
      <c r="U55" s="11"/>
    </row>
    <row r="56" spans="1:21" x14ac:dyDescent="0.25">
      <c r="A56" s="12" t="s">
        <v>61</v>
      </c>
      <c r="B56" s="13">
        <v>45</v>
      </c>
      <c r="C56" s="14">
        <v>1524</v>
      </c>
      <c r="D56" s="15">
        <v>900</v>
      </c>
      <c r="E56" s="15">
        <v>332</v>
      </c>
      <c r="F56" s="16">
        <f>E56/D56</f>
        <v>0.36888888888888888</v>
      </c>
      <c r="G56" s="17">
        <v>94</v>
      </c>
      <c r="H56" s="41">
        <f>Tabella1[[#This Row],[Candidati con punteggio uguale o superiore a 60/100 (Vincitori + Idonei)]]/Tabella1[[#This Row],[Partecipanti al test]]</f>
        <v>0.28313253012048195</v>
      </c>
      <c r="I56" s="44">
        <f>IF(G56&gt;=B56,B56,G56)</f>
        <v>45</v>
      </c>
      <c r="J56" s="18" t="str">
        <f>IF(I56&lt;B56,"NO","SI")</f>
        <v>SI</v>
      </c>
      <c r="K56" s="19">
        <f>IF(I56&lt;G56,G56-B56,0)</f>
        <v>49</v>
      </c>
      <c r="N56" s="11"/>
      <c r="O56" s="11"/>
      <c r="P56" s="11"/>
      <c r="T56" s="11"/>
      <c r="U56" s="11"/>
    </row>
    <row r="57" spans="1:21" x14ac:dyDescent="0.25">
      <c r="A57" s="12" t="s">
        <v>62</v>
      </c>
      <c r="B57" s="13">
        <v>76</v>
      </c>
      <c r="C57" s="14">
        <v>1899</v>
      </c>
      <c r="D57" s="15">
        <v>1520</v>
      </c>
      <c r="E57" s="15">
        <v>432</v>
      </c>
      <c r="F57" s="16">
        <f>E57/D57</f>
        <v>0.28421052631578947</v>
      </c>
      <c r="G57" s="17">
        <v>154</v>
      </c>
      <c r="H57" s="41">
        <f>Tabella1[[#This Row],[Candidati con punteggio uguale o superiore a 60/100 (Vincitori + Idonei)]]/Tabella1[[#This Row],[Partecipanti al test]]</f>
        <v>0.35648148148148145</v>
      </c>
      <c r="I57" s="44">
        <f>IF(G57&gt;=B57,B57,G57)</f>
        <v>76</v>
      </c>
      <c r="J57" s="18" t="str">
        <f>IF(I57&lt;B57,"NO","SI")</f>
        <v>SI</v>
      </c>
      <c r="K57" s="19">
        <f>IF(I57&lt;G57,G57-B57,0)</f>
        <v>78</v>
      </c>
      <c r="N57" s="11"/>
      <c r="O57" s="11"/>
      <c r="P57" s="11"/>
      <c r="T57" s="11"/>
      <c r="U57" s="11"/>
    </row>
    <row r="58" spans="1:21" x14ac:dyDescent="0.25">
      <c r="A58" s="12" t="s">
        <v>63</v>
      </c>
      <c r="B58" s="13">
        <v>25</v>
      </c>
      <c r="C58" s="14">
        <v>343</v>
      </c>
      <c r="D58" s="15">
        <v>343</v>
      </c>
      <c r="E58" s="15">
        <v>129</v>
      </c>
      <c r="F58" s="16">
        <f>E58/D58</f>
        <v>0.37609329446064138</v>
      </c>
      <c r="G58" s="17">
        <v>41</v>
      </c>
      <c r="H58" s="41">
        <f>Tabella1[[#This Row],[Candidati con punteggio uguale o superiore a 60/100 (Vincitori + Idonei)]]/Tabella1[[#This Row],[Partecipanti al test]]</f>
        <v>0.31782945736434109</v>
      </c>
      <c r="I58" s="44">
        <f>IF(G58&gt;=B58,B58,G58)</f>
        <v>25</v>
      </c>
      <c r="J58" s="18" t="str">
        <f>IF(I58&lt;B58,"NO","SI")</f>
        <v>SI</v>
      </c>
      <c r="K58" s="19">
        <f>IF(I58&lt;G58,G58-B58,0)</f>
        <v>16</v>
      </c>
      <c r="N58" s="11"/>
      <c r="O58" s="11"/>
      <c r="P58" s="11"/>
      <c r="T58" s="11"/>
      <c r="U58" s="11"/>
    </row>
    <row r="59" spans="1:21" x14ac:dyDescent="0.25">
      <c r="A59" s="12" t="s">
        <v>64</v>
      </c>
      <c r="B59" s="13">
        <v>27</v>
      </c>
      <c r="C59" s="14">
        <v>313</v>
      </c>
      <c r="D59" s="15">
        <v>313</v>
      </c>
      <c r="E59" s="15">
        <v>109</v>
      </c>
      <c r="F59" s="16">
        <f>E59/D59</f>
        <v>0.34824281150159747</v>
      </c>
      <c r="G59" s="17">
        <v>37</v>
      </c>
      <c r="H59" s="41">
        <f>Tabella1[[#This Row],[Candidati con punteggio uguale o superiore a 60/100 (Vincitori + Idonei)]]/Tabella1[[#This Row],[Partecipanti al test]]</f>
        <v>0.33944954128440369</v>
      </c>
      <c r="I59" s="44">
        <f>IF(G59&gt;=B59,B59,G59)</f>
        <v>27</v>
      </c>
      <c r="J59" s="18" t="str">
        <f>IF(I59&lt;B59,"NO","SI")</f>
        <v>SI</v>
      </c>
      <c r="K59" s="19">
        <f>IF(I59&lt;G59,G59-B59,0)</f>
        <v>10</v>
      </c>
      <c r="N59" s="11"/>
      <c r="O59" s="11"/>
      <c r="P59" s="11"/>
      <c r="T59" s="11"/>
      <c r="U59" s="11"/>
    </row>
    <row r="60" spans="1:21" x14ac:dyDescent="0.25">
      <c r="A60" s="12" t="s">
        <v>65</v>
      </c>
      <c r="B60" s="13">
        <v>274</v>
      </c>
      <c r="C60" s="14">
        <v>6809</v>
      </c>
      <c r="D60" s="15">
        <v>5480</v>
      </c>
      <c r="E60" s="15">
        <v>1623</v>
      </c>
      <c r="F60" s="16">
        <f>E60/D60</f>
        <v>0.29616788321167881</v>
      </c>
      <c r="G60" s="17">
        <v>372</v>
      </c>
      <c r="H60" s="41">
        <f>Tabella1[[#This Row],[Candidati con punteggio uguale o superiore a 60/100 (Vincitori + Idonei)]]/Tabella1[[#This Row],[Partecipanti al test]]</f>
        <v>0.22920517560073936</v>
      </c>
      <c r="I60" s="44">
        <f>IF(G60&gt;=B60,B60,G60)</f>
        <v>274</v>
      </c>
      <c r="J60" s="18" t="str">
        <f>IF(I60&lt;B60,"NO","SI")</f>
        <v>SI</v>
      </c>
      <c r="K60" s="19">
        <f>IF(I60&lt;G60,G60-B60,0)</f>
        <v>98</v>
      </c>
      <c r="N60" s="11"/>
      <c r="O60" s="11"/>
      <c r="P60" s="11"/>
      <c r="T60" s="11"/>
      <c r="U60" s="11"/>
    </row>
    <row r="61" spans="1:21" x14ac:dyDescent="0.25">
      <c r="A61" s="12" t="s">
        <v>66</v>
      </c>
      <c r="B61" s="13">
        <v>12</v>
      </c>
      <c r="C61" s="14">
        <v>107</v>
      </c>
      <c r="D61" s="15">
        <v>107</v>
      </c>
      <c r="E61" s="15">
        <v>43</v>
      </c>
      <c r="F61" s="16">
        <f>E61/D61</f>
        <v>0.40186915887850466</v>
      </c>
      <c r="G61" s="17">
        <v>21</v>
      </c>
      <c r="H61" s="41">
        <f>Tabella1[[#This Row],[Candidati con punteggio uguale o superiore a 60/100 (Vincitori + Idonei)]]/Tabella1[[#This Row],[Partecipanti al test]]</f>
        <v>0.48837209302325579</v>
      </c>
      <c r="I61" s="44">
        <f>IF(G61&gt;=B61,B61,G61)</f>
        <v>12</v>
      </c>
      <c r="J61" s="18" t="str">
        <f>IF(I61&lt;B61,"NO","SI")</f>
        <v>SI</v>
      </c>
      <c r="K61" s="19">
        <f>IF(I61&lt;G61,G61-B61,0)</f>
        <v>9</v>
      </c>
      <c r="N61" s="11"/>
      <c r="O61" s="11"/>
      <c r="P61" s="11"/>
      <c r="T61" s="11"/>
      <c r="U61" s="11"/>
    </row>
    <row r="62" spans="1:21" x14ac:dyDescent="0.25">
      <c r="A62" s="12" t="s">
        <v>67</v>
      </c>
      <c r="B62" s="13">
        <v>12</v>
      </c>
      <c r="C62" s="14">
        <v>322</v>
      </c>
      <c r="D62" s="15">
        <v>240</v>
      </c>
      <c r="E62" s="15">
        <v>69</v>
      </c>
      <c r="F62" s="16">
        <f>E62/D62</f>
        <v>0.28749999999999998</v>
      </c>
      <c r="G62" s="17">
        <v>31</v>
      </c>
      <c r="H62" s="41">
        <f>Tabella1[[#This Row],[Candidati con punteggio uguale o superiore a 60/100 (Vincitori + Idonei)]]/Tabella1[[#This Row],[Partecipanti al test]]</f>
        <v>0.44927536231884058</v>
      </c>
      <c r="I62" s="44">
        <f>IF(G62&gt;=B62,B62,G62)</f>
        <v>12</v>
      </c>
      <c r="J62" s="18" t="str">
        <f>IF(I62&lt;B62,"NO","SI")</f>
        <v>SI</v>
      </c>
      <c r="K62" s="19">
        <f>IF(I62&lt;G62,G62-B62,0)</f>
        <v>19</v>
      </c>
      <c r="N62" s="11"/>
      <c r="O62" s="11"/>
      <c r="P62" s="11"/>
      <c r="T62" s="11"/>
      <c r="U62" s="11"/>
    </row>
    <row r="63" spans="1:21" x14ac:dyDescent="0.25">
      <c r="A63" s="12" t="s">
        <v>68</v>
      </c>
      <c r="B63" s="13">
        <v>12</v>
      </c>
      <c r="C63" s="14">
        <v>236</v>
      </c>
      <c r="D63" s="15">
        <v>236</v>
      </c>
      <c r="E63" s="15">
        <v>69</v>
      </c>
      <c r="F63" s="16">
        <f>E63/D63</f>
        <v>0.2923728813559322</v>
      </c>
      <c r="G63" s="17">
        <v>32</v>
      </c>
      <c r="H63" s="41">
        <f>Tabella1[[#This Row],[Candidati con punteggio uguale o superiore a 60/100 (Vincitori + Idonei)]]/Tabella1[[#This Row],[Partecipanti al test]]</f>
        <v>0.46376811594202899</v>
      </c>
      <c r="I63" s="44">
        <f>IF(G63&gt;=B63,B63,G63)</f>
        <v>12</v>
      </c>
      <c r="J63" s="18" t="str">
        <f>IF(I63&lt;B63,"NO","SI")</f>
        <v>SI</v>
      </c>
      <c r="K63" s="19">
        <f>IF(I63&lt;G63,G63-B63,0)</f>
        <v>20</v>
      </c>
      <c r="N63" s="11"/>
      <c r="O63" s="11"/>
      <c r="P63" s="11"/>
      <c r="T63" s="11"/>
      <c r="U63" s="11"/>
    </row>
    <row r="64" spans="1:21" x14ac:dyDescent="0.25">
      <c r="A64" s="12" t="s">
        <v>69</v>
      </c>
      <c r="B64" s="13">
        <v>25</v>
      </c>
      <c r="C64" s="14">
        <v>563</v>
      </c>
      <c r="D64" s="15">
        <v>500</v>
      </c>
      <c r="E64" s="15">
        <v>143</v>
      </c>
      <c r="F64" s="16">
        <f>E64/D64</f>
        <v>0.28599999999999998</v>
      </c>
      <c r="G64" s="17">
        <v>56</v>
      </c>
      <c r="H64" s="41">
        <f>Tabella1[[#This Row],[Candidati con punteggio uguale o superiore a 60/100 (Vincitori + Idonei)]]/Tabella1[[#This Row],[Partecipanti al test]]</f>
        <v>0.39160839160839161</v>
      </c>
      <c r="I64" s="44">
        <f>IF(G64&gt;=B64,B64,G64)</f>
        <v>25</v>
      </c>
      <c r="J64" s="18" t="str">
        <f>IF(I64&lt;B64,"NO","SI")</f>
        <v>SI</v>
      </c>
      <c r="K64" s="19">
        <f>IF(I64&lt;G64,G64-B64,0)</f>
        <v>31</v>
      </c>
      <c r="N64" s="11"/>
      <c r="O64" s="11"/>
      <c r="P64" s="11"/>
      <c r="T64" s="11"/>
      <c r="U64" s="11"/>
    </row>
    <row r="65" spans="1:21" x14ac:dyDescent="0.25">
      <c r="A65" s="12" t="s">
        <v>70</v>
      </c>
      <c r="B65" s="13">
        <v>125</v>
      </c>
      <c r="C65" s="14">
        <v>3503</v>
      </c>
      <c r="D65" s="15">
        <v>2500</v>
      </c>
      <c r="E65" s="15">
        <v>928</v>
      </c>
      <c r="F65" s="16">
        <f>E65/D65</f>
        <v>0.37119999999999997</v>
      </c>
      <c r="G65" s="17">
        <v>226</v>
      </c>
      <c r="H65" s="41">
        <f>Tabella1[[#This Row],[Candidati con punteggio uguale o superiore a 60/100 (Vincitori + Idonei)]]/Tabella1[[#This Row],[Partecipanti al test]]</f>
        <v>0.24353448275862069</v>
      </c>
      <c r="I65" s="44">
        <f>IF(G65&gt;=B65,B65,G65)</f>
        <v>125</v>
      </c>
      <c r="J65" s="18" t="str">
        <f>IF(I65&lt;B65,"NO","SI")</f>
        <v>SI</v>
      </c>
      <c r="K65" s="19">
        <f>IF(I65&lt;G65,G65-B65,0)</f>
        <v>101</v>
      </c>
      <c r="N65" s="11"/>
      <c r="O65" s="11"/>
      <c r="P65" s="11"/>
      <c r="T65" s="11"/>
      <c r="U65" s="11"/>
    </row>
    <row r="66" spans="1:21" x14ac:dyDescent="0.25">
      <c r="A66" s="12" t="s">
        <v>71</v>
      </c>
      <c r="B66" s="13">
        <v>18</v>
      </c>
      <c r="C66" s="14">
        <v>250</v>
      </c>
      <c r="D66" s="15">
        <v>250</v>
      </c>
      <c r="E66" s="15">
        <v>90</v>
      </c>
      <c r="F66" s="16">
        <f>E66/D66</f>
        <v>0.36</v>
      </c>
      <c r="G66" s="17">
        <v>30</v>
      </c>
      <c r="H66" s="41">
        <f>Tabella1[[#This Row],[Candidati con punteggio uguale o superiore a 60/100 (Vincitori + Idonei)]]/Tabella1[[#This Row],[Partecipanti al test]]</f>
        <v>0.33333333333333331</v>
      </c>
      <c r="I66" s="44">
        <f>IF(G66&gt;=B66,B66,G66)</f>
        <v>18</v>
      </c>
      <c r="J66" s="18" t="str">
        <f>IF(I66&lt;B66,"NO","SI")</f>
        <v>SI</v>
      </c>
      <c r="K66" s="19">
        <f>IF(I66&lt;G66,G66-B66,0)</f>
        <v>12</v>
      </c>
      <c r="N66" s="11"/>
      <c r="O66" s="11"/>
      <c r="P66" s="11"/>
      <c r="T66" s="11"/>
      <c r="U66" s="11"/>
    </row>
    <row r="67" spans="1:21" x14ac:dyDescent="0.25">
      <c r="A67" s="12" t="s">
        <v>72</v>
      </c>
      <c r="B67" s="13">
        <v>22</v>
      </c>
      <c r="C67" s="14">
        <v>205</v>
      </c>
      <c r="D67" s="15">
        <v>205</v>
      </c>
      <c r="E67" s="15">
        <v>56</v>
      </c>
      <c r="F67" s="16">
        <f>E67/D67</f>
        <v>0.27317073170731709</v>
      </c>
      <c r="G67" s="17">
        <v>22</v>
      </c>
      <c r="H67" s="41">
        <f>Tabella1[[#This Row],[Candidati con punteggio uguale o superiore a 60/100 (Vincitori + Idonei)]]/Tabella1[[#This Row],[Partecipanti al test]]</f>
        <v>0.39285714285714285</v>
      </c>
      <c r="I67" s="44">
        <f>IF(G67&gt;=B67,B67,G67)</f>
        <v>22</v>
      </c>
      <c r="J67" s="18" t="str">
        <f>IF(I67&lt;B67,"NO","SI")</f>
        <v>SI</v>
      </c>
      <c r="K67" s="19">
        <f>IF(I67&lt;G67,G67-B67,0)</f>
        <v>0</v>
      </c>
      <c r="N67" s="11"/>
      <c r="O67" s="11"/>
      <c r="P67" s="11"/>
      <c r="T67" s="11"/>
      <c r="U67" s="11"/>
    </row>
    <row r="68" spans="1:21" x14ac:dyDescent="0.25">
      <c r="A68" s="12" t="s">
        <v>73</v>
      </c>
      <c r="B68" s="13">
        <v>24</v>
      </c>
      <c r="C68" s="14">
        <v>816</v>
      </c>
      <c r="D68" s="15">
        <v>480</v>
      </c>
      <c r="E68" s="15">
        <v>187</v>
      </c>
      <c r="F68" s="16">
        <f>E68/D68</f>
        <v>0.38958333333333334</v>
      </c>
      <c r="G68" s="17">
        <v>78</v>
      </c>
      <c r="H68" s="41">
        <f>Tabella1[[#This Row],[Candidati con punteggio uguale o superiore a 60/100 (Vincitori + Idonei)]]/Tabella1[[#This Row],[Partecipanti al test]]</f>
        <v>0.41711229946524064</v>
      </c>
      <c r="I68" s="44">
        <f>IF(G68&gt;=B68,B68,G68)</f>
        <v>24</v>
      </c>
      <c r="J68" s="18" t="str">
        <f>IF(I68&lt;B68,"NO","SI")</f>
        <v>SI</v>
      </c>
      <c r="K68" s="19">
        <f>IF(I68&lt;G68,G68-B68,0)</f>
        <v>54</v>
      </c>
      <c r="N68" s="11"/>
      <c r="O68" s="11"/>
      <c r="P68" s="11"/>
      <c r="T68" s="11"/>
      <c r="U68" s="11"/>
    </row>
    <row r="69" spans="1:21" x14ac:dyDescent="0.25">
      <c r="A69" s="12" t="s">
        <v>74</v>
      </c>
      <c r="B69" s="13">
        <v>13</v>
      </c>
      <c r="C69" s="14">
        <v>311</v>
      </c>
      <c r="D69" s="15">
        <v>260</v>
      </c>
      <c r="E69" s="15">
        <v>95</v>
      </c>
      <c r="F69" s="16">
        <f>E69/D69</f>
        <v>0.36538461538461536</v>
      </c>
      <c r="G69" s="17">
        <v>34</v>
      </c>
      <c r="H69" s="41">
        <f>Tabella1[[#This Row],[Candidati con punteggio uguale o superiore a 60/100 (Vincitori + Idonei)]]/Tabella1[[#This Row],[Partecipanti al test]]</f>
        <v>0.35789473684210527</v>
      </c>
      <c r="I69" s="44">
        <f>IF(G69&gt;=B69,B69,G69)</f>
        <v>13</v>
      </c>
      <c r="J69" s="18" t="str">
        <f>IF(I69&lt;B69,"NO","SI")</f>
        <v>SI</v>
      </c>
      <c r="K69" s="19">
        <f>IF(I69&lt;G69,G69-B69,0)</f>
        <v>21</v>
      </c>
      <c r="N69" s="11"/>
      <c r="O69" s="11"/>
      <c r="P69" s="11"/>
      <c r="T69" s="11"/>
      <c r="U69" s="11"/>
    </row>
    <row r="70" spans="1:21" x14ac:dyDescent="0.25">
      <c r="A70" s="12" t="s">
        <v>75</v>
      </c>
      <c r="B70" s="13">
        <v>14</v>
      </c>
      <c r="C70" s="14">
        <v>893</v>
      </c>
      <c r="D70" s="15">
        <v>280</v>
      </c>
      <c r="E70" s="15">
        <v>125</v>
      </c>
      <c r="F70" s="16">
        <f>E70/D70</f>
        <v>0.44642857142857145</v>
      </c>
      <c r="G70" s="17">
        <v>40</v>
      </c>
      <c r="H70" s="41">
        <f>Tabella1[[#This Row],[Candidati con punteggio uguale o superiore a 60/100 (Vincitori + Idonei)]]/Tabella1[[#This Row],[Partecipanti al test]]</f>
        <v>0.32</v>
      </c>
      <c r="I70" s="44">
        <f>IF(G70&gt;=B70,B70,G70)</f>
        <v>14</v>
      </c>
      <c r="J70" s="18" t="str">
        <f>IF(I70&lt;B70,"NO","SI")</f>
        <v>SI</v>
      </c>
      <c r="K70" s="19">
        <f>IF(I70&lt;G70,G70-B70,0)</f>
        <v>26</v>
      </c>
      <c r="N70" s="11"/>
      <c r="O70" s="11"/>
      <c r="P70" s="11"/>
      <c r="T70" s="11"/>
      <c r="U70" s="11"/>
    </row>
    <row r="71" spans="1:21" x14ac:dyDescent="0.25">
      <c r="A71" s="12" t="s">
        <v>76</v>
      </c>
      <c r="B71" s="13">
        <v>10</v>
      </c>
      <c r="C71" s="14">
        <v>100</v>
      </c>
      <c r="D71" s="15">
        <v>100</v>
      </c>
      <c r="E71" s="15">
        <v>28</v>
      </c>
      <c r="F71" s="16">
        <f>E71/D71</f>
        <v>0.28000000000000003</v>
      </c>
      <c r="G71" s="17">
        <v>12</v>
      </c>
      <c r="H71" s="41">
        <f>Tabella1[[#This Row],[Candidati con punteggio uguale o superiore a 60/100 (Vincitori + Idonei)]]/Tabella1[[#This Row],[Partecipanti al test]]</f>
        <v>0.42857142857142855</v>
      </c>
      <c r="I71" s="44">
        <f>IF(G71&gt;=B71,B71,G71)</f>
        <v>10</v>
      </c>
      <c r="J71" s="18" t="str">
        <f>IF(I71&lt;B71,"NO","SI")</f>
        <v>SI</v>
      </c>
      <c r="K71" s="19">
        <f>IF(I71&lt;G71,G71-B71,0)</f>
        <v>2</v>
      </c>
      <c r="N71" s="11"/>
      <c r="O71" s="11"/>
      <c r="P71" s="11"/>
      <c r="T71" s="11"/>
      <c r="U71" s="11"/>
    </row>
    <row r="72" spans="1:21" x14ac:dyDescent="0.25">
      <c r="A72" s="12" t="s">
        <v>77</v>
      </c>
      <c r="B72" s="13">
        <v>18</v>
      </c>
      <c r="C72" s="14">
        <v>388</v>
      </c>
      <c r="D72" s="15">
        <v>360</v>
      </c>
      <c r="E72" s="15">
        <v>125</v>
      </c>
      <c r="F72" s="16">
        <f>E72/D72</f>
        <v>0.34722222222222221</v>
      </c>
      <c r="G72" s="17">
        <v>54</v>
      </c>
      <c r="H72" s="41">
        <f>Tabella1[[#This Row],[Candidati con punteggio uguale o superiore a 60/100 (Vincitori + Idonei)]]/Tabella1[[#This Row],[Partecipanti al test]]</f>
        <v>0.432</v>
      </c>
      <c r="I72" s="44">
        <f>IF(G72&gt;=B72,B72,G72)</f>
        <v>18</v>
      </c>
      <c r="J72" s="18" t="str">
        <f>IF(I72&lt;B72,"NO","SI")</f>
        <v>SI</v>
      </c>
      <c r="K72" s="19">
        <f>IF(I72&lt;G72,G72-B72,0)</f>
        <v>36</v>
      </c>
      <c r="N72" s="11"/>
      <c r="O72" s="11"/>
      <c r="P72" s="11"/>
      <c r="T72" s="11"/>
      <c r="U72" s="11"/>
    </row>
    <row r="73" spans="1:21" x14ac:dyDescent="0.25">
      <c r="A73" s="12" t="s">
        <v>78</v>
      </c>
      <c r="B73" s="13">
        <v>13</v>
      </c>
      <c r="C73" s="14">
        <v>199</v>
      </c>
      <c r="D73" s="15">
        <v>199</v>
      </c>
      <c r="E73" s="15">
        <v>71</v>
      </c>
      <c r="F73" s="16">
        <f>E73/D73</f>
        <v>0.35678391959798994</v>
      </c>
      <c r="G73" s="17">
        <v>29</v>
      </c>
      <c r="H73" s="41">
        <f>Tabella1[[#This Row],[Candidati con punteggio uguale o superiore a 60/100 (Vincitori + Idonei)]]/Tabella1[[#This Row],[Partecipanti al test]]</f>
        <v>0.40845070422535212</v>
      </c>
      <c r="I73" s="44">
        <f>IF(G73&gt;=B73,B73,G73)</f>
        <v>13</v>
      </c>
      <c r="J73" s="18" t="str">
        <f>IF(I73&lt;B73,"NO","SI")</f>
        <v>SI</v>
      </c>
      <c r="K73" s="19">
        <f>IF(I73&lt;G73,G73-B73,0)</f>
        <v>16</v>
      </c>
      <c r="N73" s="11"/>
      <c r="O73" s="11"/>
      <c r="P73" s="11"/>
      <c r="T73" s="11"/>
      <c r="U73" s="11"/>
    </row>
    <row r="74" spans="1:21" x14ac:dyDescent="0.25">
      <c r="A74" s="12" t="s">
        <v>79</v>
      </c>
      <c r="B74" s="13">
        <v>9</v>
      </c>
      <c r="C74" s="14">
        <v>131</v>
      </c>
      <c r="D74" s="15">
        <v>131</v>
      </c>
      <c r="E74" s="15">
        <v>40</v>
      </c>
      <c r="F74" s="16">
        <f>E74/D74</f>
        <v>0.30534351145038169</v>
      </c>
      <c r="G74" s="17">
        <v>12</v>
      </c>
      <c r="H74" s="41">
        <f>Tabella1[[#This Row],[Candidati con punteggio uguale o superiore a 60/100 (Vincitori + Idonei)]]/Tabella1[[#This Row],[Partecipanti al test]]</f>
        <v>0.3</v>
      </c>
      <c r="I74" s="44">
        <f>IF(G74&gt;=B74,B74,G74)</f>
        <v>9</v>
      </c>
      <c r="J74" s="18" t="str">
        <f>IF(I74&lt;B74,"NO","SI")</f>
        <v>SI</v>
      </c>
      <c r="K74" s="19">
        <f>IF(I74&lt;G74,G74-B74,0)</f>
        <v>3</v>
      </c>
      <c r="N74" s="11"/>
      <c r="O74" s="11"/>
      <c r="P74" s="11"/>
      <c r="T74" s="11"/>
      <c r="U74" s="11"/>
    </row>
    <row r="75" spans="1:21" x14ac:dyDescent="0.25">
      <c r="A75" s="12" t="s">
        <v>80</v>
      </c>
      <c r="B75" s="13">
        <v>19</v>
      </c>
      <c r="C75" s="14">
        <v>925</v>
      </c>
      <c r="D75" s="15">
        <v>380</v>
      </c>
      <c r="E75" s="15">
        <v>126</v>
      </c>
      <c r="F75" s="16">
        <f>E75/D75</f>
        <v>0.33157894736842103</v>
      </c>
      <c r="G75" s="17">
        <v>35</v>
      </c>
      <c r="H75" s="41">
        <f>Tabella1[[#This Row],[Candidati con punteggio uguale o superiore a 60/100 (Vincitori + Idonei)]]/Tabella1[[#This Row],[Partecipanti al test]]</f>
        <v>0.27777777777777779</v>
      </c>
      <c r="I75" s="44">
        <f>IF(G75&gt;=B75,B75,G75)</f>
        <v>19</v>
      </c>
      <c r="J75" s="18" t="str">
        <f>IF(I75&lt;B75,"NO","SI")</f>
        <v>SI</v>
      </c>
      <c r="K75" s="19">
        <f>IF(I75&lt;G75,G75-B75,0)</f>
        <v>16</v>
      </c>
      <c r="N75" s="11"/>
      <c r="O75" s="11"/>
      <c r="P75" s="11"/>
      <c r="T75" s="11"/>
      <c r="U75" s="11"/>
    </row>
    <row r="76" spans="1:21" x14ac:dyDescent="0.25">
      <c r="A76" s="12" t="s">
        <v>81</v>
      </c>
      <c r="B76" s="13">
        <v>9</v>
      </c>
      <c r="C76" s="14">
        <v>132</v>
      </c>
      <c r="D76" s="15">
        <v>132</v>
      </c>
      <c r="E76" s="15">
        <v>49</v>
      </c>
      <c r="F76" s="16">
        <f>E76/D76</f>
        <v>0.37121212121212122</v>
      </c>
      <c r="G76" s="17">
        <v>10</v>
      </c>
      <c r="H76" s="41">
        <f>Tabella1[[#This Row],[Candidati con punteggio uguale o superiore a 60/100 (Vincitori + Idonei)]]/Tabella1[[#This Row],[Partecipanti al test]]</f>
        <v>0.20408163265306123</v>
      </c>
      <c r="I76" s="44">
        <f>IF(G76&gt;=B76,B76,G76)</f>
        <v>9</v>
      </c>
      <c r="J76" s="18" t="str">
        <f>IF(I76&lt;B76,"NO","SI")</f>
        <v>SI</v>
      </c>
      <c r="K76" s="19">
        <f>IF(I76&lt;G76,G76-B76,0)</f>
        <v>1</v>
      </c>
      <c r="N76" s="11"/>
      <c r="O76" s="11"/>
      <c r="P76" s="11"/>
      <c r="T76" s="11"/>
      <c r="U76" s="11"/>
    </row>
    <row r="77" spans="1:21" x14ac:dyDescent="0.25">
      <c r="A77" s="12" t="s">
        <v>82</v>
      </c>
      <c r="B77" s="13">
        <v>21</v>
      </c>
      <c r="C77" s="14">
        <v>579</v>
      </c>
      <c r="D77" s="15">
        <v>420</v>
      </c>
      <c r="E77" s="15">
        <v>185</v>
      </c>
      <c r="F77" s="16">
        <f>E77/D77</f>
        <v>0.44047619047619047</v>
      </c>
      <c r="G77" s="17">
        <v>51</v>
      </c>
      <c r="H77" s="41">
        <f>Tabella1[[#This Row],[Candidati con punteggio uguale o superiore a 60/100 (Vincitori + Idonei)]]/Tabella1[[#This Row],[Partecipanti al test]]</f>
        <v>0.27567567567567569</v>
      </c>
      <c r="I77" s="44">
        <f>IF(G77&gt;=B77,B77,G77)</f>
        <v>21</v>
      </c>
      <c r="J77" s="18" t="str">
        <f>IF(I77&lt;B77,"NO","SI")</f>
        <v>SI</v>
      </c>
      <c r="K77" s="19">
        <f>IF(I77&lt;G77,G77-B77,0)</f>
        <v>30</v>
      </c>
      <c r="N77" s="11"/>
      <c r="O77" s="11"/>
      <c r="P77" s="11"/>
      <c r="T77" s="11"/>
      <c r="U77" s="11"/>
    </row>
    <row r="78" spans="1:21" x14ac:dyDescent="0.25">
      <c r="A78" s="12" t="s">
        <v>83</v>
      </c>
      <c r="B78" s="13">
        <v>14</v>
      </c>
      <c r="C78" s="14">
        <v>213</v>
      </c>
      <c r="D78" s="15">
        <v>213</v>
      </c>
      <c r="E78" s="15">
        <v>82</v>
      </c>
      <c r="F78" s="16">
        <f>E78/D78</f>
        <v>0.38497652582159625</v>
      </c>
      <c r="G78" s="17">
        <v>33</v>
      </c>
      <c r="H78" s="41">
        <f>Tabella1[[#This Row],[Candidati con punteggio uguale o superiore a 60/100 (Vincitori + Idonei)]]/Tabella1[[#This Row],[Partecipanti al test]]</f>
        <v>0.40243902439024393</v>
      </c>
      <c r="I78" s="44">
        <f>IF(G78&gt;=B78,B78,G78)</f>
        <v>14</v>
      </c>
      <c r="J78" s="18" t="str">
        <f>IF(I78&lt;B78,"NO","SI")</f>
        <v>SI</v>
      </c>
      <c r="K78" s="19">
        <f>IF(I78&lt;G78,G78-B78,0)</f>
        <v>19</v>
      </c>
      <c r="N78" s="11"/>
      <c r="O78" s="11"/>
      <c r="P78" s="11"/>
      <c r="T78" s="11"/>
      <c r="U78" s="11"/>
    </row>
    <row r="79" spans="1:21" x14ac:dyDescent="0.25">
      <c r="A79" s="12" t="s">
        <v>84</v>
      </c>
      <c r="B79" s="13">
        <v>47</v>
      </c>
      <c r="C79" s="14">
        <v>1973</v>
      </c>
      <c r="D79" s="15">
        <v>940</v>
      </c>
      <c r="E79" s="15">
        <v>343</v>
      </c>
      <c r="F79" s="16">
        <f>E79/D79</f>
        <v>0.3648936170212766</v>
      </c>
      <c r="G79" s="17">
        <v>81</v>
      </c>
      <c r="H79" s="41">
        <f>Tabella1[[#This Row],[Candidati con punteggio uguale o superiore a 60/100 (Vincitori + Idonei)]]/Tabella1[[#This Row],[Partecipanti al test]]</f>
        <v>0.23615160349854228</v>
      </c>
      <c r="I79" s="44">
        <f>IF(G79&gt;=B79,B79,G79)</f>
        <v>47</v>
      </c>
      <c r="J79" s="18" t="str">
        <f>IF(I79&lt;B79,"NO","SI")</f>
        <v>SI</v>
      </c>
      <c r="K79" s="19">
        <f>IF(I79&lt;G79,G79-B79,0)</f>
        <v>34</v>
      </c>
      <c r="N79" s="11"/>
      <c r="O79" s="11"/>
      <c r="P79" s="11"/>
      <c r="T79" s="11"/>
      <c r="U79" s="11"/>
    </row>
    <row r="80" spans="1:21" x14ac:dyDescent="0.25">
      <c r="A80" s="12" t="s">
        <v>85</v>
      </c>
      <c r="B80" s="13">
        <v>18</v>
      </c>
      <c r="C80" s="14">
        <v>259</v>
      </c>
      <c r="D80" s="15">
        <v>259</v>
      </c>
      <c r="E80" s="15">
        <v>107</v>
      </c>
      <c r="F80" s="16">
        <f>E80/D80</f>
        <v>0.41312741312741313</v>
      </c>
      <c r="G80" s="17">
        <v>37</v>
      </c>
      <c r="H80" s="41">
        <f>Tabella1[[#This Row],[Candidati con punteggio uguale o superiore a 60/100 (Vincitori + Idonei)]]/Tabella1[[#This Row],[Partecipanti al test]]</f>
        <v>0.34579439252336447</v>
      </c>
      <c r="I80" s="44">
        <f>IF(G80&gt;=B80,B80,G80)</f>
        <v>18</v>
      </c>
      <c r="J80" s="18" t="str">
        <f>IF(I80&lt;B80,"NO","SI")</f>
        <v>SI</v>
      </c>
      <c r="K80" s="19">
        <f>IF(I80&lt;G80,G80-B80,0)</f>
        <v>19</v>
      </c>
      <c r="N80" s="11"/>
      <c r="O80" s="11"/>
      <c r="P80" s="11"/>
      <c r="T80" s="11"/>
      <c r="U80" s="11"/>
    </row>
    <row r="81" spans="1:21" x14ac:dyDescent="0.25">
      <c r="A81" s="12" t="s">
        <v>86</v>
      </c>
      <c r="B81" s="13">
        <v>12</v>
      </c>
      <c r="C81" s="14">
        <v>259</v>
      </c>
      <c r="D81" s="15">
        <v>240</v>
      </c>
      <c r="E81" s="15">
        <v>111</v>
      </c>
      <c r="F81" s="16">
        <f>E81/D81</f>
        <v>0.46250000000000002</v>
      </c>
      <c r="G81" s="17">
        <v>24</v>
      </c>
      <c r="H81" s="41">
        <f>Tabella1[[#This Row],[Candidati con punteggio uguale o superiore a 60/100 (Vincitori + Idonei)]]/Tabella1[[#This Row],[Partecipanti al test]]</f>
        <v>0.21621621621621623</v>
      </c>
      <c r="I81" s="44">
        <f>IF(G81&gt;=B81,B81,G81)</f>
        <v>12</v>
      </c>
      <c r="J81" s="18" t="str">
        <f>IF(I81&lt;B81,"NO","SI")</f>
        <v>SI</v>
      </c>
      <c r="K81" s="19">
        <f>IF(I81&lt;G81,G81-B81,0)</f>
        <v>12</v>
      </c>
      <c r="N81" s="11"/>
      <c r="O81" s="11"/>
      <c r="P81" s="11"/>
      <c r="T81" s="11"/>
      <c r="U81" s="11"/>
    </row>
    <row r="82" spans="1:21" x14ac:dyDescent="0.25">
      <c r="A82" s="12" t="s">
        <v>87</v>
      </c>
      <c r="B82" s="13">
        <v>13</v>
      </c>
      <c r="C82" s="14">
        <v>243</v>
      </c>
      <c r="D82" s="15">
        <v>243</v>
      </c>
      <c r="E82" s="15">
        <v>83</v>
      </c>
      <c r="F82" s="16">
        <f>E82/D82</f>
        <v>0.34156378600823045</v>
      </c>
      <c r="G82" s="17">
        <v>27</v>
      </c>
      <c r="H82" s="41">
        <f>Tabella1[[#This Row],[Candidati con punteggio uguale o superiore a 60/100 (Vincitori + Idonei)]]/Tabella1[[#This Row],[Partecipanti al test]]</f>
        <v>0.3253012048192771</v>
      </c>
      <c r="I82" s="44">
        <f>IF(G82&gt;=B82,B82,G82)</f>
        <v>13</v>
      </c>
      <c r="J82" s="18" t="str">
        <f>IF(I82&lt;B82,"NO","SI")</f>
        <v>SI</v>
      </c>
      <c r="K82" s="19">
        <f>IF(I82&lt;G82,G82-B82,0)</f>
        <v>14</v>
      </c>
      <c r="N82" s="11"/>
      <c r="O82" s="11"/>
      <c r="P82" s="11"/>
      <c r="T82" s="11"/>
      <c r="U82" s="11"/>
    </row>
    <row r="83" spans="1:21" x14ac:dyDescent="0.25">
      <c r="A83" s="12" t="s">
        <v>88</v>
      </c>
      <c r="B83" s="13">
        <v>195</v>
      </c>
      <c r="C83" s="14">
        <v>7089</v>
      </c>
      <c r="D83" s="15">
        <v>3900</v>
      </c>
      <c r="E83" s="15">
        <v>1887</v>
      </c>
      <c r="F83" s="16">
        <f>E83/D83</f>
        <v>0.48384615384615387</v>
      </c>
      <c r="G83" s="17">
        <v>563</v>
      </c>
      <c r="H83" s="41">
        <f>Tabella1[[#This Row],[Candidati con punteggio uguale o superiore a 60/100 (Vincitori + Idonei)]]/Tabella1[[#This Row],[Partecipanti al test]]</f>
        <v>0.29835718071012191</v>
      </c>
      <c r="I83" s="44">
        <f>IF(G83&gt;=B83,B83,G83)</f>
        <v>195</v>
      </c>
      <c r="J83" s="18" t="str">
        <f>IF(I83&lt;B83,"NO","SI")</f>
        <v>SI</v>
      </c>
      <c r="K83" s="19">
        <f>IF(I83&lt;G83,G83-B83,0)</f>
        <v>368</v>
      </c>
      <c r="N83" s="11"/>
      <c r="O83" s="11"/>
      <c r="P83" s="11"/>
      <c r="T83" s="11"/>
      <c r="U83" s="11"/>
    </row>
    <row r="84" spans="1:21" x14ac:dyDescent="0.25">
      <c r="A84" s="12" t="s">
        <v>89</v>
      </c>
      <c r="B84" s="13">
        <v>9</v>
      </c>
      <c r="C84" s="14">
        <v>101</v>
      </c>
      <c r="D84" s="15">
        <v>101</v>
      </c>
      <c r="E84" s="15">
        <v>37</v>
      </c>
      <c r="F84" s="16">
        <f>E84/D84</f>
        <v>0.36633663366336633</v>
      </c>
      <c r="G84" s="17">
        <v>12</v>
      </c>
      <c r="H84" s="41">
        <f>Tabella1[[#This Row],[Candidati con punteggio uguale o superiore a 60/100 (Vincitori + Idonei)]]/Tabella1[[#This Row],[Partecipanti al test]]</f>
        <v>0.32432432432432434</v>
      </c>
      <c r="I84" s="44">
        <f>IF(G84&gt;=B84,B84,G84)</f>
        <v>9</v>
      </c>
      <c r="J84" s="18" t="str">
        <f>IF(I84&lt;B84,"NO","SI")</f>
        <v>SI</v>
      </c>
      <c r="K84" s="19">
        <f>IF(I84&lt;G84,G84-B84,0)</f>
        <v>3</v>
      </c>
      <c r="N84" s="11"/>
      <c r="O84" s="11"/>
      <c r="P84" s="11"/>
      <c r="T84" s="11"/>
      <c r="U84" s="11"/>
    </row>
    <row r="85" spans="1:21" x14ac:dyDescent="0.25">
      <c r="A85" s="12" t="s">
        <v>90</v>
      </c>
      <c r="B85" s="13">
        <v>77</v>
      </c>
      <c r="C85" s="14">
        <v>2457</v>
      </c>
      <c r="D85" s="15">
        <v>1540</v>
      </c>
      <c r="E85" s="15">
        <v>520</v>
      </c>
      <c r="F85" s="16">
        <f>E85/D85</f>
        <v>0.33766233766233766</v>
      </c>
      <c r="G85" s="17">
        <v>135</v>
      </c>
      <c r="H85" s="41">
        <f>Tabella1[[#This Row],[Candidati con punteggio uguale o superiore a 60/100 (Vincitori + Idonei)]]/Tabella1[[#This Row],[Partecipanti al test]]</f>
        <v>0.25961538461538464</v>
      </c>
      <c r="I85" s="44">
        <f>IF(G85&gt;=B85,B85,G85)</f>
        <v>77</v>
      </c>
      <c r="J85" s="18" t="str">
        <f>IF(I85&lt;B85,"NO","SI")</f>
        <v>SI</v>
      </c>
      <c r="K85" s="19">
        <f>IF(I85&lt;G85,G85-B85,0)</f>
        <v>58</v>
      </c>
      <c r="N85" s="11"/>
      <c r="O85" s="11"/>
      <c r="P85" s="11"/>
      <c r="T85" s="11"/>
      <c r="U85" s="11"/>
    </row>
    <row r="86" spans="1:21" x14ac:dyDescent="0.25">
      <c r="A86" s="12" t="s">
        <v>91</v>
      </c>
      <c r="B86" s="13">
        <v>25</v>
      </c>
      <c r="C86" s="14">
        <v>717</v>
      </c>
      <c r="D86" s="15">
        <v>500</v>
      </c>
      <c r="E86" s="15">
        <v>131</v>
      </c>
      <c r="F86" s="16">
        <f>E86/D86</f>
        <v>0.26200000000000001</v>
      </c>
      <c r="G86" s="17">
        <v>49</v>
      </c>
      <c r="H86" s="41">
        <f>Tabella1[[#This Row],[Candidati con punteggio uguale o superiore a 60/100 (Vincitori + Idonei)]]/Tabella1[[#This Row],[Partecipanti al test]]</f>
        <v>0.37404580152671757</v>
      </c>
      <c r="I86" s="44">
        <f>IF(G86&gt;=B86,B86,G86)</f>
        <v>25</v>
      </c>
      <c r="J86" s="18" t="str">
        <f>IF(I86&lt;B86,"NO","SI")</f>
        <v>SI</v>
      </c>
      <c r="K86" s="19">
        <f>IF(I86&lt;G86,G86-B86,0)</f>
        <v>24</v>
      </c>
      <c r="N86" s="11"/>
      <c r="O86" s="11"/>
      <c r="P86" s="11"/>
      <c r="T86" s="11"/>
      <c r="U86" s="11"/>
    </row>
    <row r="87" spans="1:21" x14ac:dyDescent="0.25">
      <c r="A87" s="12" t="s">
        <v>92</v>
      </c>
      <c r="B87" s="13">
        <v>10</v>
      </c>
      <c r="C87" s="14">
        <v>128</v>
      </c>
      <c r="D87" s="15">
        <v>128</v>
      </c>
      <c r="E87" s="15">
        <v>38</v>
      </c>
      <c r="F87" s="16">
        <f>E87/D87</f>
        <v>0.296875</v>
      </c>
      <c r="G87" s="17">
        <v>20</v>
      </c>
      <c r="H87" s="41">
        <f>Tabella1[[#This Row],[Candidati con punteggio uguale o superiore a 60/100 (Vincitori + Idonei)]]/Tabella1[[#This Row],[Partecipanti al test]]</f>
        <v>0.52631578947368418</v>
      </c>
      <c r="I87" s="44">
        <f>IF(G87&gt;=B87,B87,G87)</f>
        <v>10</v>
      </c>
      <c r="J87" s="18" t="str">
        <f>IF(I87&lt;B87,"NO","SI")</f>
        <v>SI</v>
      </c>
      <c r="K87" s="19">
        <f>IF(I87&lt;G87,G87-B87,0)</f>
        <v>10</v>
      </c>
      <c r="N87" s="11"/>
      <c r="O87" s="11"/>
      <c r="P87" s="11"/>
      <c r="T87" s="11"/>
      <c r="U87" s="11"/>
    </row>
    <row r="88" spans="1:21" x14ac:dyDescent="0.25">
      <c r="A88" s="12" t="s">
        <v>93</v>
      </c>
      <c r="B88" s="13">
        <v>9</v>
      </c>
      <c r="C88" s="14">
        <v>188</v>
      </c>
      <c r="D88" s="15">
        <v>180</v>
      </c>
      <c r="E88" s="15">
        <v>65</v>
      </c>
      <c r="F88" s="16">
        <f>E88/D88</f>
        <v>0.3611111111111111</v>
      </c>
      <c r="G88" s="17">
        <v>20</v>
      </c>
      <c r="H88" s="41">
        <f>Tabella1[[#This Row],[Candidati con punteggio uguale o superiore a 60/100 (Vincitori + Idonei)]]/Tabella1[[#This Row],[Partecipanti al test]]</f>
        <v>0.30769230769230771</v>
      </c>
      <c r="I88" s="44">
        <f>IF(G88&gt;=B88,B88,G88)</f>
        <v>9</v>
      </c>
      <c r="J88" s="18" t="str">
        <f>IF(I88&lt;B88,"NO","SI")</f>
        <v>SI</v>
      </c>
      <c r="K88" s="19">
        <f>IF(I88&lt;G88,G88-B88,0)</f>
        <v>11</v>
      </c>
      <c r="N88" s="11"/>
      <c r="O88" s="11"/>
      <c r="P88" s="11"/>
      <c r="T88" s="11"/>
      <c r="U88" s="11"/>
    </row>
    <row r="89" spans="1:21" x14ac:dyDescent="0.25">
      <c r="A89" s="12" t="s">
        <v>94</v>
      </c>
      <c r="B89" s="13">
        <v>31</v>
      </c>
      <c r="C89" s="14">
        <v>644</v>
      </c>
      <c r="D89" s="15">
        <v>620</v>
      </c>
      <c r="E89" s="15">
        <v>256</v>
      </c>
      <c r="F89" s="16">
        <f>E89/D89</f>
        <v>0.41290322580645161</v>
      </c>
      <c r="G89" s="17">
        <v>72</v>
      </c>
      <c r="H89" s="41">
        <f>Tabella1[[#This Row],[Candidati con punteggio uguale o superiore a 60/100 (Vincitori + Idonei)]]/Tabella1[[#This Row],[Partecipanti al test]]</f>
        <v>0.28125</v>
      </c>
      <c r="I89" s="44">
        <f>IF(G89&gt;=B89,B89,G89)</f>
        <v>31</v>
      </c>
      <c r="J89" s="18" t="str">
        <f>IF(I89&lt;B89,"NO","SI")</f>
        <v>SI</v>
      </c>
      <c r="K89" s="19">
        <f>IF(I89&lt;G89,G89-B89,0)</f>
        <v>41</v>
      </c>
      <c r="N89" s="11"/>
      <c r="O89" s="11"/>
      <c r="P89" s="11"/>
      <c r="T89" s="11"/>
      <c r="U89" s="11"/>
    </row>
    <row r="90" spans="1:21" x14ac:dyDescent="0.25">
      <c r="A90" s="12" t="s">
        <v>95</v>
      </c>
      <c r="B90" s="13">
        <v>10</v>
      </c>
      <c r="C90" s="14">
        <v>446</v>
      </c>
      <c r="D90" s="15">
        <v>200</v>
      </c>
      <c r="E90" s="15">
        <v>68</v>
      </c>
      <c r="F90" s="16">
        <f>E90/D90</f>
        <v>0.34</v>
      </c>
      <c r="G90" s="17">
        <v>21</v>
      </c>
      <c r="H90" s="41">
        <f>Tabella1[[#This Row],[Candidati con punteggio uguale o superiore a 60/100 (Vincitori + Idonei)]]/Tabella1[[#This Row],[Partecipanti al test]]</f>
        <v>0.30882352941176472</v>
      </c>
      <c r="I90" s="44">
        <f>IF(G90&gt;=B90,B90,G90)</f>
        <v>10</v>
      </c>
      <c r="J90" s="18" t="str">
        <f>IF(I90&lt;B90,"NO","SI")</f>
        <v>SI</v>
      </c>
      <c r="K90" s="19">
        <f>IF(I90&lt;G90,G90-B90,0)</f>
        <v>11</v>
      </c>
      <c r="N90" s="11"/>
      <c r="O90" s="11"/>
      <c r="P90" s="11"/>
      <c r="T90" s="11"/>
      <c r="U90" s="11"/>
    </row>
    <row r="91" spans="1:21" x14ac:dyDescent="0.25">
      <c r="A91" s="12" t="s">
        <v>96</v>
      </c>
      <c r="B91" s="13">
        <v>31</v>
      </c>
      <c r="C91" s="14">
        <v>397</v>
      </c>
      <c r="D91" s="15">
        <v>397</v>
      </c>
      <c r="E91" s="15">
        <v>149</v>
      </c>
      <c r="F91" s="16">
        <f>E91/D91</f>
        <v>0.37531486146095716</v>
      </c>
      <c r="G91" s="17">
        <v>61</v>
      </c>
      <c r="H91" s="41">
        <f>Tabella1[[#This Row],[Candidati con punteggio uguale o superiore a 60/100 (Vincitori + Idonei)]]/Tabella1[[#This Row],[Partecipanti al test]]</f>
        <v>0.40939597315436244</v>
      </c>
      <c r="I91" s="44">
        <f>IF(G91&gt;=B91,B91,G91)</f>
        <v>31</v>
      </c>
      <c r="J91" s="18" t="str">
        <f>IF(I91&lt;B91,"NO","SI")</f>
        <v>SI</v>
      </c>
      <c r="K91" s="19">
        <f>IF(I91&lt;G91,G91-B91,0)</f>
        <v>30</v>
      </c>
      <c r="N91" s="11"/>
      <c r="O91" s="11"/>
      <c r="P91" s="11"/>
      <c r="T91" s="11"/>
      <c r="U91" s="11"/>
    </row>
    <row r="92" spans="1:21" x14ac:dyDescent="0.25">
      <c r="A92" s="12" t="s">
        <v>97</v>
      </c>
      <c r="B92" s="13">
        <v>35</v>
      </c>
      <c r="C92" s="14">
        <v>1101</v>
      </c>
      <c r="D92" s="15">
        <v>700</v>
      </c>
      <c r="E92" s="15">
        <v>257</v>
      </c>
      <c r="F92" s="16">
        <f>E92/D92</f>
        <v>0.36714285714285716</v>
      </c>
      <c r="G92" s="17">
        <v>77</v>
      </c>
      <c r="H92" s="41">
        <f>Tabella1[[#This Row],[Candidati con punteggio uguale o superiore a 60/100 (Vincitori + Idonei)]]/Tabella1[[#This Row],[Partecipanti al test]]</f>
        <v>0.29961089494163423</v>
      </c>
      <c r="I92" s="44">
        <f>IF(G92&gt;=B92,B92,G92)</f>
        <v>35</v>
      </c>
      <c r="J92" s="18" t="str">
        <f>IF(I92&lt;B92,"NO","SI")</f>
        <v>SI</v>
      </c>
      <c r="K92" s="19">
        <f>IF(I92&lt;G92,G92-B92,0)</f>
        <v>42</v>
      </c>
      <c r="N92" s="11"/>
      <c r="O92" s="11"/>
      <c r="P92" s="11"/>
      <c r="T92" s="11"/>
      <c r="U92" s="11"/>
    </row>
    <row r="93" spans="1:21" x14ac:dyDescent="0.25">
      <c r="A93" s="12" t="s">
        <v>98</v>
      </c>
      <c r="B93" s="13">
        <v>11</v>
      </c>
      <c r="C93" s="14">
        <v>485</v>
      </c>
      <c r="D93" s="15">
        <v>220</v>
      </c>
      <c r="E93" s="15">
        <v>93</v>
      </c>
      <c r="F93" s="16">
        <f>E93/D93</f>
        <v>0.42272727272727273</v>
      </c>
      <c r="G93" s="17">
        <v>28</v>
      </c>
      <c r="H93" s="41">
        <f>Tabella1[[#This Row],[Candidati con punteggio uguale o superiore a 60/100 (Vincitori + Idonei)]]/Tabella1[[#This Row],[Partecipanti al test]]</f>
        <v>0.30107526881720431</v>
      </c>
      <c r="I93" s="44">
        <f>IF(G93&gt;=B93,B93,G93)</f>
        <v>11</v>
      </c>
      <c r="J93" s="18" t="str">
        <f>IF(I93&lt;B93,"NO","SI")</f>
        <v>SI</v>
      </c>
      <c r="K93" s="19">
        <f>IF(I93&lt;G93,G93-B93,0)</f>
        <v>17</v>
      </c>
      <c r="N93" s="11"/>
      <c r="O93" s="11"/>
      <c r="P93" s="11"/>
      <c r="T93" s="11"/>
      <c r="U93" s="11"/>
    </row>
    <row r="94" spans="1:21" x14ac:dyDescent="0.25">
      <c r="A94" s="12" t="s">
        <v>99</v>
      </c>
      <c r="B94" s="13">
        <v>9</v>
      </c>
      <c r="C94" s="14">
        <v>267</v>
      </c>
      <c r="D94" s="15">
        <v>180</v>
      </c>
      <c r="E94" s="15">
        <v>82</v>
      </c>
      <c r="F94" s="16">
        <f>E94/D94</f>
        <v>0.45555555555555555</v>
      </c>
      <c r="G94" s="17">
        <v>24</v>
      </c>
      <c r="H94" s="41">
        <f>Tabella1[[#This Row],[Candidati con punteggio uguale o superiore a 60/100 (Vincitori + Idonei)]]/Tabella1[[#This Row],[Partecipanti al test]]</f>
        <v>0.29268292682926828</v>
      </c>
      <c r="I94" s="44">
        <f>IF(G94&gt;=B94,B94,G94)</f>
        <v>9</v>
      </c>
      <c r="J94" s="18" t="str">
        <f>IF(I94&lt;B94,"NO","SI")</f>
        <v>SI</v>
      </c>
      <c r="K94" s="19">
        <f>IF(I94&lt;G94,G94-B94,0)</f>
        <v>15</v>
      </c>
      <c r="N94" s="11"/>
      <c r="O94" s="11"/>
      <c r="P94" s="11"/>
      <c r="T94" s="11"/>
      <c r="U94" s="11"/>
    </row>
    <row r="95" spans="1:21" x14ac:dyDescent="0.25">
      <c r="A95" s="12" t="s">
        <v>100</v>
      </c>
      <c r="B95" s="13">
        <v>107</v>
      </c>
      <c r="C95" s="14">
        <v>1962</v>
      </c>
      <c r="D95" s="15">
        <v>1962</v>
      </c>
      <c r="E95" s="15">
        <v>593</v>
      </c>
      <c r="F95" s="16">
        <f>E95/D95</f>
        <v>0.30224260958205912</v>
      </c>
      <c r="G95" s="17">
        <v>218</v>
      </c>
      <c r="H95" s="41">
        <f>Tabella1[[#This Row],[Candidati con punteggio uguale o superiore a 60/100 (Vincitori + Idonei)]]/Tabella1[[#This Row],[Partecipanti al test]]</f>
        <v>0.36762225969645868</v>
      </c>
      <c r="I95" s="44">
        <f>IF(G95&gt;=B95,B95,G95)</f>
        <v>107</v>
      </c>
      <c r="J95" s="18" t="str">
        <f>IF(I95&lt;B95,"NO","SI")</f>
        <v>SI</v>
      </c>
      <c r="K95" s="19">
        <f>IF(I95&lt;G95,G95-B95,0)</f>
        <v>111</v>
      </c>
      <c r="N95" s="11"/>
      <c r="O95" s="11"/>
      <c r="P95" s="11"/>
      <c r="T95" s="11"/>
      <c r="U95" s="11"/>
    </row>
    <row r="96" spans="1:21" x14ac:dyDescent="0.25">
      <c r="A96" s="12" t="s">
        <v>101</v>
      </c>
      <c r="B96" s="13">
        <v>35</v>
      </c>
      <c r="C96" s="14">
        <v>856</v>
      </c>
      <c r="D96" s="15">
        <v>700</v>
      </c>
      <c r="E96" s="15">
        <v>271</v>
      </c>
      <c r="F96" s="16">
        <f>E96/D96</f>
        <v>0.38714285714285712</v>
      </c>
      <c r="G96" s="17">
        <v>58</v>
      </c>
      <c r="H96" s="41">
        <f>Tabella1[[#This Row],[Candidati con punteggio uguale o superiore a 60/100 (Vincitori + Idonei)]]/Tabella1[[#This Row],[Partecipanti al test]]</f>
        <v>0.2140221402214022</v>
      </c>
      <c r="I96" s="44">
        <f>IF(G96&gt;=B96,B96,G96)</f>
        <v>35</v>
      </c>
      <c r="J96" s="18" t="str">
        <f>IF(I96&lt;B96,"NO","SI")</f>
        <v>SI</v>
      </c>
      <c r="K96" s="19">
        <f>IF(I96&lt;G96,G96-B96,0)</f>
        <v>23</v>
      </c>
      <c r="N96" s="11"/>
      <c r="O96" s="11"/>
      <c r="P96" s="11"/>
      <c r="T96" s="11"/>
      <c r="U96" s="11"/>
    </row>
    <row r="97" spans="1:21" x14ac:dyDescent="0.25">
      <c r="A97" s="12" t="s">
        <v>102</v>
      </c>
      <c r="B97" s="13">
        <v>22</v>
      </c>
      <c r="C97" s="14">
        <v>304</v>
      </c>
      <c r="D97" s="15">
        <v>304</v>
      </c>
      <c r="E97" s="15">
        <v>88</v>
      </c>
      <c r="F97" s="16">
        <f>E97/D97</f>
        <v>0.28947368421052633</v>
      </c>
      <c r="G97" s="17">
        <v>38</v>
      </c>
      <c r="H97" s="41">
        <f>Tabella1[[#This Row],[Candidati con punteggio uguale o superiore a 60/100 (Vincitori + Idonei)]]/Tabella1[[#This Row],[Partecipanti al test]]</f>
        <v>0.43181818181818182</v>
      </c>
      <c r="I97" s="44">
        <f>IF(G97&gt;=B97,B97,G97)</f>
        <v>22</v>
      </c>
      <c r="J97" s="18" t="str">
        <f>IF(I97&lt;B97,"NO","SI")</f>
        <v>SI</v>
      </c>
      <c r="K97" s="19">
        <f>IF(I97&lt;G97,G97-B97,0)</f>
        <v>16</v>
      </c>
      <c r="N97" s="11"/>
      <c r="O97" s="11"/>
      <c r="P97" s="11"/>
      <c r="T97" s="11"/>
      <c r="U97" s="11"/>
    </row>
    <row r="98" spans="1:21" x14ac:dyDescent="0.25">
      <c r="A98" s="12" t="s">
        <v>103</v>
      </c>
      <c r="B98" s="13">
        <v>10</v>
      </c>
      <c r="C98" s="14">
        <v>251</v>
      </c>
      <c r="D98" s="15">
        <v>200</v>
      </c>
      <c r="E98" s="15">
        <v>57</v>
      </c>
      <c r="F98" s="16">
        <f>E98/D98</f>
        <v>0.28499999999999998</v>
      </c>
      <c r="G98" s="17">
        <v>20</v>
      </c>
      <c r="H98" s="41">
        <f>Tabella1[[#This Row],[Candidati con punteggio uguale o superiore a 60/100 (Vincitori + Idonei)]]/Tabella1[[#This Row],[Partecipanti al test]]</f>
        <v>0.35087719298245612</v>
      </c>
      <c r="I98" s="44">
        <f>IF(G98&gt;=B98,B98,G98)</f>
        <v>10</v>
      </c>
      <c r="J98" s="18" t="str">
        <f>IF(I98&lt;B98,"NO","SI")</f>
        <v>SI</v>
      </c>
      <c r="K98" s="19">
        <f>IF(I98&lt;G98,G98-B98,0)</f>
        <v>10</v>
      </c>
      <c r="N98" s="11"/>
      <c r="O98" s="11"/>
      <c r="P98" s="11"/>
      <c r="T98" s="11"/>
      <c r="U98" s="11"/>
    </row>
    <row r="99" spans="1:21" x14ac:dyDescent="0.25">
      <c r="A99" s="12" t="s">
        <v>104</v>
      </c>
      <c r="B99" s="13">
        <v>21</v>
      </c>
      <c r="C99" s="14">
        <v>251</v>
      </c>
      <c r="D99" s="15">
        <v>251</v>
      </c>
      <c r="E99" s="15">
        <v>91</v>
      </c>
      <c r="F99" s="16">
        <f>E99/D99</f>
        <v>0.36254980079681276</v>
      </c>
      <c r="G99" s="17">
        <v>40</v>
      </c>
      <c r="H99" s="41">
        <f>Tabella1[[#This Row],[Candidati con punteggio uguale o superiore a 60/100 (Vincitori + Idonei)]]/Tabella1[[#This Row],[Partecipanti al test]]</f>
        <v>0.43956043956043955</v>
      </c>
      <c r="I99" s="44">
        <f>IF(G99&gt;=B99,B99,G99)</f>
        <v>21</v>
      </c>
      <c r="J99" s="18" t="str">
        <f>IF(I99&lt;B99,"NO","SI")</f>
        <v>SI</v>
      </c>
      <c r="K99" s="19">
        <f>IF(I99&lt;G99,G99-B99,0)</f>
        <v>19</v>
      </c>
      <c r="N99" s="11"/>
      <c r="O99" s="11"/>
      <c r="P99" s="11"/>
      <c r="T99" s="11"/>
      <c r="U99" s="11"/>
    </row>
    <row r="100" spans="1:21" x14ac:dyDescent="0.25">
      <c r="A100" s="12" t="s">
        <v>105</v>
      </c>
      <c r="B100" s="13">
        <v>28</v>
      </c>
      <c r="C100" s="14">
        <v>266</v>
      </c>
      <c r="D100" s="15">
        <v>266</v>
      </c>
      <c r="E100" s="15">
        <v>83</v>
      </c>
      <c r="F100" s="16">
        <f>E100/D100</f>
        <v>0.31203007518796994</v>
      </c>
      <c r="G100" s="17">
        <v>36</v>
      </c>
      <c r="H100" s="41">
        <f>Tabella1[[#This Row],[Candidati con punteggio uguale o superiore a 60/100 (Vincitori + Idonei)]]/Tabella1[[#This Row],[Partecipanti al test]]</f>
        <v>0.43373493975903615</v>
      </c>
      <c r="I100" s="44">
        <f>IF(G100&gt;=B100,B100,G100)</f>
        <v>28</v>
      </c>
      <c r="J100" s="18" t="str">
        <f>IF(I100&lt;B100,"NO","SI")</f>
        <v>SI</v>
      </c>
      <c r="K100" s="19">
        <f>IF(I100&lt;G100,G100-B100,0)</f>
        <v>8</v>
      </c>
      <c r="N100" s="11"/>
      <c r="O100" s="11"/>
      <c r="P100" s="11"/>
      <c r="T100" s="11"/>
      <c r="U100" s="11"/>
    </row>
    <row r="101" spans="1:21" x14ac:dyDescent="0.25">
      <c r="A101" s="12" t="s">
        <v>106</v>
      </c>
      <c r="B101" s="13">
        <v>27</v>
      </c>
      <c r="C101" s="14">
        <v>335</v>
      </c>
      <c r="D101" s="15">
        <v>335</v>
      </c>
      <c r="E101" s="15">
        <v>98</v>
      </c>
      <c r="F101" s="16">
        <f>E101/D101</f>
        <v>0.29253731343283584</v>
      </c>
      <c r="G101" s="17">
        <v>36</v>
      </c>
      <c r="H101" s="41">
        <f>Tabella1[[#This Row],[Candidati con punteggio uguale o superiore a 60/100 (Vincitori + Idonei)]]/Tabella1[[#This Row],[Partecipanti al test]]</f>
        <v>0.36734693877551022</v>
      </c>
      <c r="I101" s="44">
        <f>IF(G101&gt;=B101,B101,G101)</f>
        <v>27</v>
      </c>
      <c r="J101" s="18" t="str">
        <f>IF(I101&lt;B101,"NO","SI")</f>
        <v>SI</v>
      </c>
      <c r="K101" s="19">
        <f>IF(I101&lt;G101,G101-B101,0)</f>
        <v>9</v>
      </c>
      <c r="N101" s="11"/>
      <c r="O101" s="11"/>
      <c r="P101" s="11"/>
      <c r="T101" s="11"/>
      <c r="U101" s="11"/>
    </row>
    <row r="102" spans="1:21" x14ac:dyDescent="0.25">
      <c r="A102" s="12" t="s">
        <v>107</v>
      </c>
      <c r="B102" s="13">
        <v>4</v>
      </c>
      <c r="C102" s="14">
        <v>52</v>
      </c>
      <c r="D102" s="15">
        <v>52</v>
      </c>
      <c r="E102" s="15">
        <v>17</v>
      </c>
      <c r="F102" s="16">
        <f>E102/D102</f>
        <v>0.32692307692307693</v>
      </c>
      <c r="G102" s="17">
        <v>5</v>
      </c>
      <c r="H102" s="41">
        <f>Tabella1[[#This Row],[Candidati con punteggio uguale o superiore a 60/100 (Vincitori + Idonei)]]/Tabella1[[#This Row],[Partecipanti al test]]</f>
        <v>0.29411764705882354</v>
      </c>
      <c r="I102" s="44">
        <f>IF(G102&gt;=B102,B102,G102)</f>
        <v>4</v>
      </c>
      <c r="J102" s="18" t="str">
        <f>IF(I102&lt;B102,"NO","SI")</f>
        <v>SI</v>
      </c>
      <c r="K102" s="19">
        <f>IF(I102&lt;G102,G102-B102,0)</f>
        <v>1</v>
      </c>
      <c r="N102" s="11"/>
      <c r="O102" s="11"/>
      <c r="P102" s="11"/>
      <c r="T102" s="11"/>
      <c r="U102" s="11"/>
    </row>
    <row r="103" spans="1:21" x14ac:dyDescent="0.25">
      <c r="A103" s="12" t="s">
        <v>108</v>
      </c>
      <c r="B103" s="13">
        <v>7</v>
      </c>
      <c r="C103" s="14">
        <v>71</v>
      </c>
      <c r="D103" s="15">
        <v>71</v>
      </c>
      <c r="E103" s="15">
        <v>24</v>
      </c>
      <c r="F103" s="16">
        <f>E103/D103</f>
        <v>0.3380281690140845</v>
      </c>
      <c r="G103" s="17">
        <v>11</v>
      </c>
      <c r="H103" s="41">
        <f>Tabella1[[#This Row],[Candidati con punteggio uguale o superiore a 60/100 (Vincitori + Idonei)]]/Tabella1[[#This Row],[Partecipanti al test]]</f>
        <v>0.45833333333333331</v>
      </c>
      <c r="I103" s="44">
        <f>IF(G103&gt;=B103,B103,G103)</f>
        <v>7</v>
      </c>
      <c r="J103" s="18" t="str">
        <f>IF(I103&lt;B103,"NO","SI")</f>
        <v>SI</v>
      </c>
      <c r="K103" s="19">
        <f>IF(I103&lt;G103,G103-B103,0)</f>
        <v>4</v>
      </c>
      <c r="N103" s="11"/>
      <c r="O103" s="11"/>
      <c r="P103" s="11"/>
      <c r="T103" s="11"/>
      <c r="U103" s="11"/>
    </row>
    <row r="104" spans="1:21" x14ac:dyDescent="0.25">
      <c r="A104" s="12" t="s">
        <v>109</v>
      </c>
      <c r="B104" s="13">
        <v>32</v>
      </c>
      <c r="C104" s="14">
        <v>452</v>
      </c>
      <c r="D104" s="15">
        <v>452</v>
      </c>
      <c r="E104" s="15">
        <v>129</v>
      </c>
      <c r="F104" s="16">
        <f>E104/D104</f>
        <v>0.28539823008849557</v>
      </c>
      <c r="G104" s="17">
        <v>49</v>
      </c>
      <c r="H104" s="41">
        <f>Tabella1[[#This Row],[Candidati con punteggio uguale o superiore a 60/100 (Vincitori + Idonei)]]/Tabella1[[#This Row],[Partecipanti al test]]</f>
        <v>0.37984496124031009</v>
      </c>
      <c r="I104" s="44">
        <f>IF(G104&gt;=B104,B104,G104)</f>
        <v>32</v>
      </c>
      <c r="J104" s="18" t="str">
        <f>IF(I104&lt;B104,"NO","SI")</f>
        <v>SI</v>
      </c>
      <c r="K104" s="19">
        <f>IF(I104&lt;G104,G104-B104,0)</f>
        <v>17</v>
      </c>
      <c r="N104" s="11"/>
      <c r="O104" s="11"/>
      <c r="P104" s="11"/>
      <c r="T104" s="11"/>
      <c r="U104" s="11"/>
    </row>
    <row r="105" spans="1:21" x14ac:dyDescent="0.25">
      <c r="A105" s="12" t="s">
        <v>110</v>
      </c>
      <c r="B105" s="13">
        <v>12</v>
      </c>
      <c r="C105" s="14">
        <v>406</v>
      </c>
      <c r="D105" s="15">
        <v>240</v>
      </c>
      <c r="E105" s="15">
        <v>101</v>
      </c>
      <c r="F105" s="16">
        <f>E105/D105</f>
        <v>0.42083333333333334</v>
      </c>
      <c r="G105" s="17">
        <v>19</v>
      </c>
      <c r="H105" s="41">
        <f>Tabella1[[#This Row],[Candidati con punteggio uguale o superiore a 60/100 (Vincitori + Idonei)]]/Tabella1[[#This Row],[Partecipanti al test]]</f>
        <v>0.18811881188118812</v>
      </c>
      <c r="I105" s="44">
        <f>IF(G105&gt;=B105,B105,G105)</f>
        <v>12</v>
      </c>
      <c r="J105" s="18" t="str">
        <f>IF(I105&lt;B105,"NO","SI")</f>
        <v>SI</v>
      </c>
      <c r="K105" s="19">
        <f>IF(I105&lt;G105,G105-B105,0)</f>
        <v>7</v>
      </c>
      <c r="N105" s="11"/>
      <c r="O105" s="11"/>
      <c r="P105" s="11"/>
      <c r="T105" s="11"/>
      <c r="U105" s="11"/>
    </row>
    <row r="106" spans="1:21" x14ac:dyDescent="0.25">
      <c r="A106" s="12" t="s">
        <v>111</v>
      </c>
      <c r="B106" s="13">
        <v>23</v>
      </c>
      <c r="C106" s="14">
        <v>287</v>
      </c>
      <c r="D106" s="15">
        <v>287</v>
      </c>
      <c r="E106" s="15">
        <v>84</v>
      </c>
      <c r="F106" s="16">
        <f>E106/D106</f>
        <v>0.29268292682926828</v>
      </c>
      <c r="G106" s="17">
        <v>36</v>
      </c>
      <c r="H106" s="41">
        <f>Tabella1[[#This Row],[Candidati con punteggio uguale o superiore a 60/100 (Vincitori + Idonei)]]/Tabella1[[#This Row],[Partecipanti al test]]</f>
        <v>0.42857142857142855</v>
      </c>
      <c r="I106" s="44">
        <f>IF(G106&gt;=B106,B106,G106)</f>
        <v>23</v>
      </c>
      <c r="J106" s="18" t="str">
        <f>IF(I106&lt;B106,"NO","SI")</f>
        <v>SI</v>
      </c>
      <c r="K106" s="19">
        <f>IF(I106&lt;G106,G106-B106,0)</f>
        <v>13</v>
      </c>
      <c r="N106" s="11"/>
      <c r="O106" s="11"/>
      <c r="P106" s="11"/>
      <c r="T106" s="11"/>
      <c r="U106" s="11"/>
    </row>
    <row r="107" spans="1:21" x14ac:dyDescent="0.25">
      <c r="A107" s="20" t="s">
        <v>112</v>
      </c>
      <c r="B107" s="21">
        <v>15</v>
      </c>
      <c r="C107" s="22">
        <v>347</v>
      </c>
      <c r="D107" s="23">
        <v>300</v>
      </c>
      <c r="E107" s="23">
        <v>154</v>
      </c>
      <c r="F107" s="24">
        <f>E107/D107</f>
        <v>0.51333333333333331</v>
      </c>
      <c r="G107" s="25">
        <v>51</v>
      </c>
      <c r="H107" s="24">
        <f>Tabella1[[#This Row],[Candidati con punteggio uguale o superiore a 60/100 (Vincitori + Idonei)]]/Tabella1[[#This Row],[Partecipanti al test]]</f>
        <v>0.33116883116883117</v>
      </c>
      <c r="I107" s="45">
        <f>IF(G107&gt;=B107,B107,G107)</f>
        <v>15</v>
      </c>
      <c r="J107" s="26" t="str">
        <f>IF(I107&lt;B107,"NO","SI")</f>
        <v>SI</v>
      </c>
      <c r="K107" s="27">
        <f>IF(I107&lt;G107,G107-B107,0)</f>
        <v>36</v>
      </c>
      <c r="N107" s="11"/>
      <c r="O107" s="11"/>
      <c r="P107" s="11"/>
      <c r="T107" s="11"/>
      <c r="U107" s="11"/>
    </row>
    <row r="108" spans="1:21" x14ac:dyDescent="0.3">
      <c r="A108" s="39" t="s">
        <v>113</v>
      </c>
      <c r="B108" s="28">
        <f>SUM(B3:B107)</f>
        <v>2980</v>
      </c>
      <c r="C108" s="29">
        <f>SUM(C3:C107)</f>
        <v>78771</v>
      </c>
      <c r="D108" s="30">
        <f>SUM(D3:D107)</f>
        <v>53907</v>
      </c>
      <c r="E108" s="30">
        <f>SUM(E3:E107)</f>
        <v>19581</v>
      </c>
      <c r="F108" s="31">
        <f>E108/D108</f>
        <v>0.36323668540263787</v>
      </c>
      <c r="G108" s="30">
        <f>SUM(G3:G107)</f>
        <v>5960</v>
      </c>
      <c r="H108" s="31">
        <f>Tabella1[[#This Row],[Candidati con punteggio uguale o superiore a 60/100 (Vincitori + Idonei)]]/Tabella1[[#This Row],[Partecipanti al test]]</f>
        <v>0.30437669169092485</v>
      </c>
      <c r="I108" s="30">
        <f>SUM(I3:I107)</f>
        <v>2978</v>
      </c>
      <c r="J108" s="32">
        <f>I108-B108</f>
        <v>-2</v>
      </c>
      <c r="K108" s="33">
        <f>SUM(K3:K107)</f>
        <v>2982</v>
      </c>
    </row>
  </sheetData>
  <mergeCells count="2">
    <mergeCell ref="M1:P1"/>
    <mergeCell ref="S1:U1"/>
  </mergeCells>
  <pageMargins left="0.25" right="0.25" top="0.75" bottom="0.75" header="0.3" footer="0.3"/>
  <pageSetup paperSize="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Riepilogo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Antonelli</dc:creator>
  <cp:lastModifiedBy>Mauro Tringali</cp:lastModifiedBy>
  <cp:lastPrinted>2019-06-21T16:21:08Z</cp:lastPrinted>
  <dcterms:created xsi:type="dcterms:W3CDTF">2019-06-21T16:20:39Z</dcterms:created>
  <dcterms:modified xsi:type="dcterms:W3CDTF">2019-06-24T09:04:54Z</dcterms:modified>
</cp:coreProperties>
</file>